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otsuk\Desktop\"/>
    </mc:Choice>
  </mc:AlternateContent>
  <xr:revisionPtr revIDLastSave="0" documentId="13_ncr:1_{3ED75BBA-A628-496C-9A3E-9D558D9444D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現行XD用点数換算表" sheetId="10" r:id="rId1"/>
    <sheet name="現行XD" sheetId="5" r:id="rId2"/>
    <sheet name="現行XD (男子)" sheetId="19" r:id="rId3"/>
    <sheet name="現行XD (女子)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現行XD!$A$3:$AJ$283</definedName>
    <definedName name="_xlnm._FilterDatabase" localSheetId="3" hidden="1">'現行XD (女子)'!$A$1:$AH$43</definedName>
    <definedName name="_xlnm._FilterDatabase" localSheetId="2" hidden="1">'現行XD (男子)'!$A$3:$AH$63</definedName>
  </definedNames>
  <calcPr calcId="191029"/>
</workbook>
</file>

<file path=xl/calcChain.xml><?xml version="1.0" encoding="utf-8"?>
<calcChain xmlns="http://schemas.openxmlformats.org/spreadsheetml/2006/main">
  <c r="AG65" i="20" l="1"/>
  <c r="AE65" i="20"/>
  <c r="AC65" i="20"/>
  <c r="AA65" i="20"/>
  <c r="Y65" i="20"/>
  <c r="W65" i="20"/>
  <c r="U65" i="20"/>
  <c r="S65" i="20"/>
  <c r="Q65" i="20"/>
  <c r="O65" i="20"/>
  <c r="M65" i="20"/>
  <c r="K65" i="20"/>
  <c r="I65" i="20"/>
  <c r="G65" i="20"/>
  <c r="AG11" i="20"/>
  <c r="AE11" i="20"/>
  <c r="AC11" i="20"/>
  <c r="AA11" i="20"/>
  <c r="Y11" i="20"/>
  <c r="W11" i="20"/>
  <c r="U11" i="20"/>
  <c r="S11" i="20"/>
  <c r="Q11" i="20"/>
  <c r="O11" i="20"/>
  <c r="M11" i="20"/>
  <c r="K11" i="20"/>
  <c r="I11" i="20"/>
  <c r="G11" i="20"/>
  <c r="AG45" i="19"/>
  <c r="AE45" i="19"/>
  <c r="AC45" i="19"/>
  <c r="AA45" i="19"/>
  <c r="Y45" i="19"/>
  <c r="W45" i="19"/>
  <c r="U45" i="19"/>
  <c r="S45" i="19"/>
  <c r="Q45" i="19"/>
  <c r="O45" i="19"/>
  <c r="M45" i="19"/>
  <c r="K45" i="19"/>
  <c r="I45" i="19"/>
  <c r="G45" i="19"/>
  <c r="AG64" i="19"/>
  <c r="AE64" i="19"/>
  <c r="AC64" i="19"/>
  <c r="AA64" i="19"/>
  <c r="Y64" i="19"/>
  <c r="W64" i="19"/>
  <c r="U64" i="19"/>
  <c r="S64" i="19"/>
  <c r="Q64" i="19"/>
  <c r="O64" i="19"/>
  <c r="M64" i="19"/>
  <c r="K64" i="19"/>
  <c r="I64" i="19"/>
  <c r="G64" i="19"/>
  <c r="AG41" i="19"/>
  <c r="AE41" i="19"/>
  <c r="AC41" i="19"/>
  <c r="AA41" i="19"/>
  <c r="Y41" i="19"/>
  <c r="W41" i="19"/>
  <c r="U41" i="19"/>
  <c r="S41" i="19"/>
  <c r="Q41" i="19"/>
  <c r="O41" i="19"/>
  <c r="M41" i="19"/>
  <c r="K41" i="19"/>
  <c r="I41" i="19"/>
  <c r="G41" i="19"/>
  <c r="AG33" i="19"/>
  <c r="AE33" i="19"/>
  <c r="AC33" i="19"/>
  <c r="AA33" i="19"/>
  <c r="Y33" i="19"/>
  <c r="W33" i="19"/>
  <c r="U33" i="19"/>
  <c r="S33" i="19"/>
  <c r="Q33" i="19"/>
  <c r="O33" i="19"/>
  <c r="M33" i="19"/>
  <c r="K33" i="19"/>
  <c r="I33" i="19"/>
  <c r="G33" i="19"/>
  <c r="AG21" i="19"/>
  <c r="AE21" i="19"/>
  <c r="AC21" i="19"/>
  <c r="AA21" i="19"/>
  <c r="Y21" i="19"/>
  <c r="W21" i="19"/>
  <c r="U21" i="19"/>
  <c r="S21" i="19"/>
  <c r="Q21" i="19"/>
  <c r="O21" i="19"/>
  <c r="M21" i="19"/>
  <c r="K21" i="19"/>
  <c r="I21" i="19"/>
  <c r="G21" i="19"/>
  <c r="H30" i="5"/>
  <c r="J30" i="5"/>
  <c r="L30" i="5"/>
  <c r="N30" i="5"/>
  <c r="P30" i="5"/>
  <c r="R30" i="5"/>
  <c r="T30" i="5"/>
  <c r="V30" i="5"/>
  <c r="X30" i="5"/>
  <c r="Z30" i="5"/>
  <c r="AB30" i="5"/>
  <c r="AD30" i="5"/>
  <c r="AF30" i="5"/>
  <c r="AH30" i="5"/>
  <c r="H31" i="5"/>
  <c r="J31" i="5"/>
  <c r="L31" i="5"/>
  <c r="N31" i="5"/>
  <c r="P31" i="5"/>
  <c r="R31" i="5"/>
  <c r="T31" i="5"/>
  <c r="V31" i="5"/>
  <c r="X31" i="5"/>
  <c r="Z31" i="5"/>
  <c r="AB31" i="5"/>
  <c r="AD31" i="5"/>
  <c r="AF31" i="5"/>
  <c r="AH31" i="5"/>
  <c r="H40" i="5"/>
  <c r="J40" i="5"/>
  <c r="L40" i="5"/>
  <c r="N40" i="5"/>
  <c r="P40" i="5"/>
  <c r="R40" i="5"/>
  <c r="T40" i="5"/>
  <c r="V40" i="5"/>
  <c r="X40" i="5"/>
  <c r="Z40" i="5"/>
  <c r="AB40" i="5"/>
  <c r="AD40" i="5"/>
  <c r="AF40" i="5"/>
  <c r="AH40" i="5"/>
  <c r="H41" i="5"/>
  <c r="J41" i="5"/>
  <c r="L41" i="5"/>
  <c r="N41" i="5"/>
  <c r="P41" i="5"/>
  <c r="R41" i="5"/>
  <c r="T41" i="5"/>
  <c r="V41" i="5"/>
  <c r="X41" i="5"/>
  <c r="Z41" i="5"/>
  <c r="AB41" i="5"/>
  <c r="AD41" i="5"/>
  <c r="AF41" i="5"/>
  <c r="AH41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AH66" i="5"/>
  <c r="H67" i="5"/>
  <c r="J67" i="5"/>
  <c r="L67" i="5"/>
  <c r="N67" i="5"/>
  <c r="P67" i="5"/>
  <c r="R67" i="5"/>
  <c r="T67" i="5"/>
  <c r="V67" i="5"/>
  <c r="X67" i="5"/>
  <c r="Z67" i="5"/>
  <c r="AB67" i="5"/>
  <c r="AD67" i="5"/>
  <c r="AF67" i="5"/>
  <c r="AH67" i="5"/>
  <c r="H68" i="5"/>
  <c r="J68" i="5"/>
  <c r="L68" i="5"/>
  <c r="N68" i="5"/>
  <c r="P68" i="5"/>
  <c r="R68" i="5"/>
  <c r="T68" i="5"/>
  <c r="V68" i="5"/>
  <c r="X68" i="5"/>
  <c r="Z68" i="5"/>
  <c r="AB68" i="5"/>
  <c r="AD68" i="5"/>
  <c r="AF68" i="5"/>
  <c r="AH68" i="5"/>
  <c r="H69" i="5"/>
  <c r="J69" i="5"/>
  <c r="L69" i="5"/>
  <c r="N69" i="5"/>
  <c r="P69" i="5"/>
  <c r="R69" i="5"/>
  <c r="T69" i="5"/>
  <c r="V69" i="5"/>
  <c r="X69" i="5"/>
  <c r="Z69" i="5"/>
  <c r="AB69" i="5"/>
  <c r="AD69" i="5"/>
  <c r="AF69" i="5"/>
  <c r="AH69" i="5"/>
  <c r="H78" i="5"/>
  <c r="J78" i="5"/>
  <c r="L78" i="5"/>
  <c r="N78" i="5"/>
  <c r="P78" i="5"/>
  <c r="R78" i="5"/>
  <c r="T78" i="5"/>
  <c r="V78" i="5"/>
  <c r="X78" i="5"/>
  <c r="Z78" i="5"/>
  <c r="AB78" i="5"/>
  <c r="AD78" i="5"/>
  <c r="AF78" i="5"/>
  <c r="AH78" i="5"/>
  <c r="H79" i="5"/>
  <c r="J79" i="5"/>
  <c r="L79" i="5"/>
  <c r="N79" i="5"/>
  <c r="P79" i="5"/>
  <c r="R79" i="5"/>
  <c r="T79" i="5"/>
  <c r="V79" i="5"/>
  <c r="X79" i="5"/>
  <c r="Z79" i="5"/>
  <c r="AB79" i="5"/>
  <c r="AD79" i="5"/>
  <c r="AF79" i="5"/>
  <c r="AH79" i="5"/>
  <c r="AG36" i="19"/>
  <c r="AE36" i="19"/>
  <c r="AC36" i="19"/>
  <c r="AA36" i="19"/>
  <c r="Y36" i="19"/>
  <c r="W36" i="19"/>
  <c r="U36" i="19"/>
  <c r="S36" i="19"/>
  <c r="Q36" i="19"/>
  <c r="O36" i="19"/>
  <c r="M36" i="19"/>
  <c r="K36" i="19"/>
  <c r="I36" i="19"/>
  <c r="G36" i="19"/>
  <c r="AG5" i="19"/>
  <c r="AE5" i="19"/>
  <c r="AC5" i="19"/>
  <c r="AA5" i="19"/>
  <c r="Y5" i="19"/>
  <c r="W5" i="19"/>
  <c r="U5" i="19"/>
  <c r="S5" i="19"/>
  <c r="Q5" i="19"/>
  <c r="O5" i="19"/>
  <c r="M5" i="19"/>
  <c r="K5" i="19"/>
  <c r="I5" i="19"/>
  <c r="G5" i="19"/>
  <c r="AG4" i="19"/>
  <c r="AE4" i="19"/>
  <c r="AC4" i="19"/>
  <c r="AA4" i="19"/>
  <c r="Y4" i="19"/>
  <c r="W4" i="19"/>
  <c r="U4" i="19"/>
  <c r="S4" i="19"/>
  <c r="Q4" i="19"/>
  <c r="O4" i="19"/>
  <c r="M4" i="19"/>
  <c r="K4" i="19"/>
  <c r="I4" i="19"/>
  <c r="G4" i="19"/>
  <c r="H134" i="5"/>
  <c r="J134" i="5"/>
  <c r="L134" i="5"/>
  <c r="N134" i="5"/>
  <c r="P134" i="5"/>
  <c r="R134" i="5"/>
  <c r="T134" i="5"/>
  <c r="V134" i="5"/>
  <c r="X134" i="5"/>
  <c r="Z134" i="5"/>
  <c r="AB134" i="5"/>
  <c r="AD134" i="5"/>
  <c r="AF134" i="5"/>
  <c r="AH134" i="5"/>
  <c r="H135" i="5"/>
  <c r="J135" i="5"/>
  <c r="L135" i="5"/>
  <c r="N135" i="5"/>
  <c r="P135" i="5"/>
  <c r="R135" i="5"/>
  <c r="T135" i="5"/>
  <c r="V135" i="5"/>
  <c r="X135" i="5"/>
  <c r="Z135" i="5"/>
  <c r="AB135" i="5"/>
  <c r="AD135" i="5"/>
  <c r="AF135" i="5"/>
  <c r="AH135" i="5"/>
  <c r="H124" i="5"/>
  <c r="J124" i="5"/>
  <c r="L124" i="5"/>
  <c r="N124" i="5"/>
  <c r="P124" i="5"/>
  <c r="R124" i="5"/>
  <c r="T124" i="5"/>
  <c r="V124" i="5"/>
  <c r="X124" i="5"/>
  <c r="Z124" i="5"/>
  <c r="AB124" i="5"/>
  <c r="AD124" i="5"/>
  <c r="AF124" i="5"/>
  <c r="AH124" i="5"/>
  <c r="H125" i="5"/>
  <c r="J125" i="5"/>
  <c r="L125" i="5"/>
  <c r="N125" i="5"/>
  <c r="P125" i="5"/>
  <c r="R125" i="5"/>
  <c r="T125" i="5"/>
  <c r="V125" i="5"/>
  <c r="X125" i="5"/>
  <c r="Z125" i="5"/>
  <c r="AB125" i="5"/>
  <c r="AD125" i="5"/>
  <c r="AF125" i="5"/>
  <c r="AH125" i="5"/>
  <c r="H106" i="5"/>
  <c r="J106" i="5"/>
  <c r="L106" i="5"/>
  <c r="N106" i="5"/>
  <c r="P106" i="5"/>
  <c r="R106" i="5"/>
  <c r="T106" i="5"/>
  <c r="V106" i="5"/>
  <c r="X106" i="5"/>
  <c r="Z106" i="5"/>
  <c r="AB106" i="5"/>
  <c r="AD106" i="5"/>
  <c r="AF106" i="5"/>
  <c r="AH106" i="5"/>
  <c r="H107" i="5"/>
  <c r="J107" i="5"/>
  <c r="L107" i="5"/>
  <c r="N107" i="5"/>
  <c r="P107" i="5"/>
  <c r="R107" i="5"/>
  <c r="T107" i="5"/>
  <c r="V107" i="5"/>
  <c r="X107" i="5"/>
  <c r="Z107" i="5"/>
  <c r="AB107" i="5"/>
  <c r="AD107" i="5"/>
  <c r="AF107" i="5"/>
  <c r="AH107" i="5"/>
  <c r="H108" i="5"/>
  <c r="J108" i="5"/>
  <c r="L108" i="5"/>
  <c r="N108" i="5"/>
  <c r="P108" i="5"/>
  <c r="R108" i="5"/>
  <c r="T108" i="5"/>
  <c r="V108" i="5"/>
  <c r="X108" i="5"/>
  <c r="Z108" i="5"/>
  <c r="AB108" i="5"/>
  <c r="AD108" i="5"/>
  <c r="AF108" i="5"/>
  <c r="AH108" i="5"/>
  <c r="H109" i="5"/>
  <c r="J109" i="5"/>
  <c r="L109" i="5"/>
  <c r="N109" i="5"/>
  <c r="P109" i="5"/>
  <c r="R109" i="5"/>
  <c r="T109" i="5"/>
  <c r="V109" i="5"/>
  <c r="X109" i="5"/>
  <c r="Z109" i="5"/>
  <c r="AB109" i="5"/>
  <c r="AD109" i="5"/>
  <c r="AF109" i="5"/>
  <c r="AH109" i="5"/>
  <c r="H110" i="5"/>
  <c r="J110" i="5"/>
  <c r="L110" i="5"/>
  <c r="N110" i="5"/>
  <c r="P110" i="5"/>
  <c r="R110" i="5"/>
  <c r="T110" i="5"/>
  <c r="V110" i="5"/>
  <c r="X110" i="5"/>
  <c r="Z110" i="5"/>
  <c r="AB110" i="5"/>
  <c r="AD110" i="5"/>
  <c r="AF110" i="5"/>
  <c r="AH110" i="5"/>
  <c r="H111" i="5"/>
  <c r="J111" i="5"/>
  <c r="L111" i="5"/>
  <c r="N111" i="5"/>
  <c r="P111" i="5"/>
  <c r="R111" i="5"/>
  <c r="T111" i="5"/>
  <c r="V111" i="5"/>
  <c r="X111" i="5"/>
  <c r="Z111" i="5"/>
  <c r="AB111" i="5"/>
  <c r="AD111" i="5"/>
  <c r="AF111" i="5"/>
  <c r="AH111" i="5"/>
  <c r="H112" i="5"/>
  <c r="J112" i="5"/>
  <c r="L112" i="5"/>
  <c r="N112" i="5"/>
  <c r="P112" i="5"/>
  <c r="R112" i="5"/>
  <c r="T112" i="5"/>
  <c r="V112" i="5"/>
  <c r="X112" i="5"/>
  <c r="Z112" i="5"/>
  <c r="AB112" i="5"/>
  <c r="AD112" i="5"/>
  <c r="AF112" i="5"/>
  <c r="AH112" i="5"/>
  <c r="H113" i="5"/>
  <c r="J113" i="5"/>
  <c r="L113" i="5"/>
  <c r="N113" i="5"/>
  <c r="P113" i="5"/>
  <c r="R113" i="5"/>
  <c r="T113" i="5"/>
  <c r="V113" i="5"/>
  <c r="X113" i="5"/>
  <c r="Z113" i="5"/>
  <c r="AB113" i="5"/>
  <c r="AD113" i="5"/>
  <c r="AF113" i="5"/>
  <c r="AH113" i="5"/>
  <c r="H114" i="5"/>
  <c r="J114" i="5"/>
  <c r="L114" i="5"/>
  <c r="N114" i="5"/>
  <c r="P114" i="5"/>
  <c r="R114" i="5"/>
  <c r="T114" i="5"/>
  <c r="V114" i="5"/>
  <c r="X114" i="5"/>
  <c r="Z114" i="5"/>
  <c r="AB114" i="5"/>
  <c r="AD114" i="5"/>
  <c r="AF114" i="5"/>
  <c r="AH114" i="5"/>
  <c r="H115" i="5"/>
  <c r="J115" i="5"/>
  <c r="L115" i="5"/>
  <c r="N115" i="5"/>
  <c r="P115" i="5"/>
  <c r="R115" i="5"/>
  <c r="T115" i="5"/>
  <c r="V115" i="5"/>
  <c r="X115" i="5"/>
  <c r="Z115" i="5"/>
  <c r="AB115" i="5"/>
  <c r="AD115" i="5"/>
  <c r="AF115" i="5"/>
  <c r="AH115" i="5"/>
  <c r="H116" i="5"/>
  <c r="J116" i="5"/>
  <c r="L116" i="5"/>
  <c r="N116" i="5"/>
  <c r="P116" i="5"/>
  <c r="R116" i="5"/>
  <c r="T116" i="5"/>
  <c r="V116" i="5"/>
  <c r="X116" i="5"/>
  <c r="Z116" i="5"/>
  <c r="AB116" i="5"/>
  <c r="AD116" i="5"/>
  <c r="AF116" i="5"/>
  <c r="AH116" i="5"/>
  <c r="H117" i="5"/>
  <c r="J117" i="5"/>
  <c r="L117" i="5"/>
  <c r="N117" i="5"/>
  <c r="P117" i="5"/>
  <c r="R117" i="5"/>
  <c r="T117" i="5"/>
  <c r="V117" i="5"/>
  <c r="X117" i="5"/>
  <c r="Z117" i="5"/>
  <c r="AB117" i="5"/>
  <c r="AD117" i="5"/>
  <c r="AF117" i="5"/>
  <c r="AH117" i="5"/>
  <c r="H118" i="5"/>
  <c r="J118" i="5"/>
  <c r="L118" i="5"/>
  <c r="N118" i="5"/>
  <c r="P118" i="5"/>
  <c r="R118" i="5"/>
  <c r="T118" i="5"/>
  <c r="V118" i="5"/>
  <c r="X118" i="5"/>
  <c r="Z118" i="5"/>
  <c r="AB118" i="5"/>
  <c r="AD118" i="5"/>
  <c r="AF118" i="5"/>
  <c r="AH118" i="5"/>
  <c r="H119" i="5"/>
  <c r="J119" i="5"/>
  <c r="L119" i="5"/>
  <c r="N119" i="5"/>
  <c r="P119" i="5"/>
  <c r="R119" i="5"/>
  <c r="T119" i="5"/>
  <c r="V119" i="5"/>
  <c r="X119" i="5"/>
  <c r="Z119" i="5"/>
  <c r="AB119" i="5"/>
  <c r="AD119" i="5"/>
  <c r="AF119" i="5"/>
  <c r="AH119" i="5"/>
  <c r="H120" i="5"/>
  <c r="J120" i="5"/>
  <c r="L120" i="5"/>
  <c r="N120" i="5"/>
  <c r="P120" i="5"/>
  <c r="R120" i="5"/>
  <c r="T120" i="5"/>
  <c r="V120" i="5"/>
  <c r="X120" i="5"/>
  <c r="Z120" i="5"/>
  <c r="AB120" i="5"/>
  <c r="AD120" i="5"/>
  <c r="AF120" i="5"/>
  <c r="AH120" i="5"/>
  <c r="H121" i="5"/>
  <c r="J121" i="5"/>
  <c r="L121" i="5"/>
  <c r="N121" i="5"/>
  <c r="P121" i="5"/>
  <c r="R121" i="5"/>
  <c r="T121" i="5"/>
  <c r="V121" i="5"/>
  <c r="X121" i="5"/>
  <c r="Z121" i="5"/>
  <c r="AB121" i="5"/>
  <c r="AD121" i="5"/>
  <c r="AF121" i="5"/>
  <c r="AH121" i="5"/>
  <c r="H94" i="5"/>
  <c r="J94" i="5"/>
  <c r="L94" i="5"/>
  <c r="N94" i="5"/>
  <c r="P94" i="5"/>
  <c r="R94" i="5"/>
  <c r="T94" i="5"/>
  <c r="V94" i="5"/>
  <c r="X94" i="5"/>
  <c r="Z94" i="5"/>
  <c r="AB94" i="5"/>
  <c r="AD94" i="5"/>
  <c r="AF94" i="5"/>
  <c r="AH94" i="5"/>
  <c r="H95" i="5"/>
  <c r="J95" i="5"/>
  <c r="L95" i="5"/>
  <c r="N95" i="5"/>
  <c r="P95" i="5"/>
  <c r="R95" i="5"/>
  <c r="T95" i="5"/>
  <c r="V95" i="5"/>
  <c r="X95" i="5"/>
  <c r="Z95" i="5"/>
  <c r="AB95" i="5"/>
  <c r="AD95" i="5"/>
  <c r="AF95" i="5"/>
  <c r="AH95" i="5"/>
  <c r="H82" i="5"/>
  <c r="J82" i="5"/>
  <c r="L82" i="5"/>
  <c r="N82" i="5"/>
  <c r="P82" i="5"/>
  <c r="R82" i="5"/>
  <c r="T82" i="5"/>
  <c r="V82" i="5"/>
  <c r="X82" i="5"/>
  <c r="Z82" i="5"/>
  <c r="AB82" i="5"/>
  <c r="AD82" i="5"/>
  <c r="AF82" i="5"/>
  <c r="AH82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AH83" i="5"/>
  <c r="H84" i="5"/>
  <c r="J84" i="5"/>
  <c r="L84" i="5"/>
  <c r="N84" i="5"/>
  <c r="P84" i="5"/>
  <c r="R84" i="5"/>
  <c r="T84" i="5"/>
  <c r="V84" i="5"/>
  <c r="X84" i="5"/>
  <c r="Z84" i="5"/>
  <c r="AB84" i="5"/>
  <c r="AD84" i="5"/>
  <c r="AF84" i="5"/>
  <c r="AH84" i="5"/>
  <c r="H85" i="5"/>
  <c r="J85" i="5"/>
  <c r="L85" i="5"/>
  <c r="N85" i="5"/>
  <c r="P85" i="5"/>
  <c r="R85" i="5"/>
  <c r="T85" i="5"/>
  <c r="V85" i="5"/>
  <c r="X85" i="5"/>
  <c r="Z85" i="5"/>
  <c r="AB85" i="5"/>
  <c r="AD85" i="5"/>
  <c r="AF85" i="5"/>
  <c r="AH85" i="5"/>
  <c r="H86" i="5"/>
  <c r="J86" i="5"/>
  <c r="L86" i="5"/>
  <c r="N86" i="5"/>
  <c r="P86" i="5"/>
  <c r="R86" i="5"/>
  <c r="T86" i="5"/>
  <c r="V86" i="5"/>
  <c r="X86" i="5"/>
  <c r="Z86" i="5"/>
  <c r="AB86" i="5"/>
  <c r="AD86" i="5"/>
  <c r="AF86" i="5"/>
  <c r="AH86" i="5"/>
  <c r="H87" i="5"/>
  <c r="J87" i="5"/>
  <c r="L87" i="5"/>
  <c r="N87" i="5"/>
  <c r="P87" i="5"/>
  <c r="R87" i="5"/>
  <c r="T87" i="5"/>
  <c r="V87" i="5"/>
  <c r="X87" i="5"/>
  <c r="Z87" i="5"/>
  <c r="AB87" i="5"/>
  <c r="AD87" i="5"/>
  <c r="AF87" i="5"/>
  <c r="AH87" i="5"/>
  <c r="H88" i="5"/>
  <c r="J88" i="5"/>
  <c r="L88" i="5"/>
  <c r="N88" i="5"/>
  <c r="P88" i="5"/>
  <c r="R88" i="5"/>
  <c r="T88" i="5"/>
  <c r="V88" i="5"/>
  <c r="X88" i="5"/>
  <c r="Z88" i="5"/>
  <c r="AB88" i="5"/>
  <c r="AD88" i="5"/>
  <c r="AF88" i="5"/>
  <c r="AH88" i="5"/>
  <c r="H89" i="5"/>
  <c r="J89" i="5"/>
  <c r="L89" i="5"/>
  <c r="N89" i="5"/>
  <c r="P89" i="5"/>
  <c r="R89" i="5"/>
  <c r="T89" i="5"/>
  <c r="V89" i="5"/>
  <c r="X89" i="5"/>
  <c r="Z89" i="5"/>
  <c r="AB89" i="5"/>
  <c r="AD89" i="5"/>
  <c r="AF89" i="5"/>
  <c r="AH89" i="5"/>
  <c r="H90" i="5"/>
  <c r="J90" i="5"/>
  <c r="L90" i="5"/>
  <c r="N90" i="5"/>
  <c r="P90" i="5"/>
  <c r="R90" i="5"/>
  <c r="T90" i="5"/>
  <c r="V90" i="5"/>
  <c r="X90" i="5"/>
  <c r="Z90" i="5"/>
  <c r="AB90" i="5"/>
  <c r="AD90" i="5"/>
  <c r="AF90" i="5"/>
  <c r="AH90" i="5"/>
  <c r="H91" i="5"/>
  <c r="J91" i="5"/>
  <c r="L91" i="5"/>
  <c r="N91" i="5"/>
  <c r="P91" i="5"/>
  <c r="R91" i="5"/>
  <c r="T91" i="5"/>
  <c r="V91" i="5"/>
  <c r="X91" i="5"/>
  <c r="Z91" i="5"/>
  <c r="AB91" i="5"/>
  <c r="AD91" i="5"/>
  <c r="AF91" i="5"/>
  <c r="AH91" i="5"/>
  <c r="H80" i="5"/>
  <c r="J80" i="5"/>
  <c r="L80" i="5"/>
  <c r="N80" i="5"/>
  <c r="P80" i="5"/>
  <c r="R80" i="5"/>
  <c r="T80" i="5"/>
  <c r="V80" i="5"/>
  <c r="X80" i="5"/>
  <c r="Z80" i="5"/>
  <c r="AB80" i="5"/>
  <c r="AD80" i="5"/>
  <c r="AF80" i="5"/>
  <c r="AH80" i="5"/>
  <c r="H81" i="5"/>
  <c r="J81" i="5"/>
  <c r="L81" i="5"/>
  <c r="N81" i="5"/>
  <c r="P81" i="5"/>
  <c r="R81" i="5"/>
  <c r="T81" i="5"/>
  <c r="V81" i="5"/>
  <c r="X81" i="5"/>
  <c r="Z81" i="5"/>
  <c r="AB81" i="5"/>
  <c r="AD81" i="5"/>
  <c r="AF81" i="5"/>
  <c r="AH81" i="5"/>
  <c r="H70" i="5"/>
  <c r="J70" i="5"/>
  <c r="L70" i="5"/>
  <c r="N70" i="5"/>
  <c r="P70" i="5"/>
  <c r="R70" i="5"/>
  <c r="T70" i="5"/>
  <c r="V70" i="5"/>
  <c r="X70" i="5"/>
  <c r="Z70" i="5"/>
  <c r="AB70" i="5"/>
  <c r="AD70" i="5"/>
  <c r="AF70" i="5"/>
  <c r="AH70" i="5"/>
  <c r="H71" i="5"/>
  <c r="J71" i="5"/>
  <c r="L71" i="5"/>
  <c r="N71" i="5"/>
  <c r="P71" i="5"/>
  <c r="R71" i="5"/>
  <c r="T71" i="5"/>
  <c r="V71" i="5"/>
  <c r="X71" i="5"/>
  <c r="Z71" i="5"/>
  <c r="AB71" i="5"/>
  <c r="AD71" i="5"/>
  <c r="AF71" i="5"/>
  <c r="AH71" i="5"/>
  <c r="H60" i="5"/>
  <c r="J60" i="5"/>
  <c r="L60" i="5"/>
  <c r="N60" i="5"/>
  <c r="P60" i="5"/>
  <c r="R60" i="5"/>
  <c r="T60" i="5"/>
  <c r="V60" i="5"/>
  <c r="X60" i="5"/>
  <c r="Z60" i="5"/>
  <c r="AB60" i="5"/>
  <c r="AD60" i="5"/>
  <c r="AF60" i="5"/>
  <c r="AH60" i="5"/>
  <c r="H61" i="5"/>
  <c r="J61" i="5"/>
  <c r="L61" i="5"/>
  <c r="N61" i="5"/>
  <c r="P61" i="5"/>
  <c r="R61" i="5"/>
  <c r="T61" i="5"/>
  <c r="V61" i="5"/>
  <c r="X61" i="5"/>
  <c r="Z61" i="5"/>
  <c r="AB61" i="5"/>
  <c r="AD61" i="5"/>
  <c r="AF61" i="5"/>
  <c r="AH61" i="5"/>
  <c r="H52" i="5"/>
  <c r="J52" i="5"/>
  <c r="L52" i="5"/>
  <c r="N52" i="5"/>
  <c r="P52" i="5"/>
  <c r="R52" i="5"/>
  <c r="T52" i="5"/>
  <c r="V52" i="5"/>
  <c r="X52" i="5"/>
  <c r="Z52" i="5"/>
  <c r="AB52" i="5"/>
  <c r="AD52" i="5"/>
  <c r="AF52" i="5"/>
  <c r="AH52" i="5"/>
  <c r="H53" i="5"/>
  <c r="J53" i="5"/>
  <c r="L53" i="5"/>
  <c r="N53" i="5"/>
  <c r="P53" i="5"/>
  <c r="R53" i="5"/>
  <c r="T53" i="5"/>
  <c r="V53" i="5"/>
  <c r="X53" i="5"/>
  <c r="Z53" i="5"/>
  <c r="AB53" i="5"/>
  <c r="AD53" i="5"/>
  <c r="AF53" i="5"/>
  <c r="AH53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AH50" i="5"/>
  <c r="H51" i="5"/>
  <c r="J51" i="5"/>
  <c r="L51" i="5"/>
  <c r="N51" i="5"/>
  <c r="P51" i="5"/>
  <c r="R51" i="5"/>
  <c r="T51" i="5"/>
  <c r="V51" i="5"/>
  <c r="X51" i="5"/>
  <c r="Z51" i="5"/>
  <c r="AB51" i="5"/>
  <c r="AD51" i="5"/>
  <c r="AF51" i="5"/>
  <c r="AH51" i="5"/>
  <c r="H38" i="5"/>
  <c r="J38" i="5"/>
  <c r="L38" i="5"/>
  <c r="N38" i="5"/>
  <c r="P38" i="5"/>
  <c r="R38" i="5"/>
  <c r="T38" i="5"/>
  <c r="V38" i="5"/>
  <c r="X38" i="5"/>
  <c r="Z38" i="5"/>
  <c r="AB38" i="5"/>
  <c r="AD38" i="5"/>
  <c r="AF38" i="5"/>
  <c r="AH38" i="5"/>
  <c r="H39" i="5"/>
  <c r="J39" i="5"/>
  <c r="L39" i="5"/>
  <c r="N39" i="5"/>
  <c r="P39" i="5"/>
  <c r="R39" i="5"/>
  <c r="T39" i="5"/>
  <c r="V39" i="5"/>
  <c r="X39" i="5"/>
  <c r="Z39" i="5"/>
  <c r="AB39" i="5"/>
  <c r="AD39" i="5"/>
  <c r="AF39" i="5"/>
  <c r="AH39" i="5"/>
  <c r="H36" i="5"/>
  <c r="J36" i="5"/>
  <c r="L36" i="5"/>
  <c r="N36" i="5"/>
  <c r="P36" i="5"/>
  <c r="R36" i="5"/>
  <c r="T36" i="5"/>
  <c r="V36" i="5"/>
  <c r="X36" i="5"/>
  <c r="Z36" i="5"/>
  <c r="AB36" i="5"/>
  <c r="AD36" i="5"/>
  <c r="AF36" i="5"/>
  <c r="AH36" i="5"/>
  <c r="H37" i="5"/>
  <c r="J37" i="5"/>
  <c r="L37" i="5"/>
  <c r="N37" i="5"/>
  <c r="P37" i="5"/>
  <c r="R37" i="5"/>
  <c r="T37" i="5"/>
  <c r="V37" i="5"/>
  <c r="X37" i="5"/>
  <c r="Z37" i="5"/>
  <c r="AB37" i="5"/>
  <c r="AD37" i="5"/>
  <c r="AF37" i="5"/>
  <c r="AH37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H9" i="5"/>
  <c r="J9" i="5"/>
  <c r="L9" i="5"/>
  <c r="N9" i="5"/>
  <c r="P9" i="5"/>
  <c r="R9" i="5"/>
  <c r="T9" i="5"/>
  <c r="V9" i="5"/>
  <c r="X9" i="5"/>
  <c r="Z9" i="5"/>
  <c r="AB9" i="5"/>
  <c r="AD9" i="5"/>
  <c r="AF9" i="5"/>
  <c r="AH9" i="5"/>
  <c r="H4" i="5"/>
  <c r="J4" i="5"/>
  <c r="L4" i="5"/>
  <c r="N4" i="5"/>
  <c r="P4" i="5"/>
  <c r="R4" i="5"/>
  <c r="T4" i="5"/>
  <c r="V4" i="5"/>
  <c r="X4" i="5"/>
  <c r="Z4" i="5"/>
  <c r="AB4" i="5"/>
  <c r="AD4" i="5"/>
  <c r="AF4" i="5"/>
  <c r="AH4" i="5"/>
  <c r="H5" i="5"/>
  <c r="J5" i="5"/>
  <c r="L5" i="5"/>
  <c r="N5" i="5"/>
  <c r="P5" i="5"/>
  <c r="R5" i="5"/>
  <c r="T5" i="5"/>
  <c r="V5" i="5"/>
  <c r="X5" i="5"/>
  <c r="Z5" i="5"/>
  <c r="AB5" i="5"/>
  <c r="AD5" i="5"/>
  <c r="AF5" i="5"/>
  <c r="AH5" i="5"/>
  <c r="AG75" i="20"/>
  <c r="AE75" i="20"/>
  <c r="AC75" i="20"/>
  <c r="AA75" i="20"/>
  <c r="Y75" i="20"/>
  <c r="W75" i="20"/>
  <c r="U75" i="20"/>
  <c r="S75" i="20"/>
  <c r="Q75" i="20"/>
  <c r="O75" i="20"/>
  <c r="M75" i="20"/>
  <c r="K75" i="20"/>
  <c r="I75" i="20"/>
  <c r="G75" i="20"/>
  <c r="AG64" i="20"/>
  <c r="AE64" i="20"/>
  <c r="AC64" i="20"/>
  <c r="AA64" i="20"/>
  <c r="Y64" i="20"/>
  <c r="W64" i="20"/>
  <c r="U64" i="20"/>
  <c r="S64" i="20"/>
  <c r="Q64" i="20"/>
  <c r="O64" i="20"/>
  <c r="M64" i="20"/>
  <c r="K64" i="20"/>
  <c r="I64" i="20"/>
  <c r="G64" i="20"/>
  <c r="AG63" i="20"/>
  <c r="AE63" i="20"/>
  <c r="AC63" i="20"/>
  <c r="AA63" i="20"/>
  <c r="Y63" i="20"/>
  <c r="W63" i="20"/>
  <c r="U63" i="20"/>
  <c r="S63" i="20"/>
  <c r="Q63" i="20"/>
  <c r="O63" i="20"/>
  <c r="M63" i="20"/>
  <c r="K63" i="20"/>
  <c r="I63" i="20"/>
  <c r="G63" i="20"/>
  <c r="AG62" i="20"/>
  <c r="AE62" i="20"/>
  <c r="AC62" i="20"/>
  <c r="AA62" i="20"/>
  <c r="Y62" i="20"/>
  <c r="W62" i="20"/>
  <c r="U62" i="20"/>
  <c r="S62" i="20"/>
  <c r="Q62" i="20"/>
  <c r="O62" i="20"/>
  <c r="M62" i="20"/>
  <c r="K62" i="20"/>
  <c r="I62" i="20"/>
  <c r="G62" i="20"/>
  <c r="AG61" i="20"/>
  <c r="AE61" i="20"/>
  <c r="AC61" i="20"/>
  <c r="AA61" i="20"/>
  <c r="Y61" i="20"/>
  <c r="W61" i="20"/>
  <c r="U61" i="20"/>
  <c r="S61" i="20"/>
  <c r="Q61" i="20"/>
  <c r="O61" i="20"/>
  <c r="M61" i="20"/>
  <c r="K61" i="20"/>
  <c r="I61" i="20"/>
  <c r="G61" i="20"/>
  <c r="AG54" i="20"/>
  <c r="AE54" i="20"/>
  <c r="AC54" i="20"/>
  <c r="AA54" i="20"/>
  <c r="Y54" i="20"/>
  <c r="W54" i="20"/>
  <c r="U54" i="20"/>
  <c r="S54" i="20"/>
  <c r="Q54" i="20"/>
  <c r="O54" i="20"/>
  <c r="M54" i="20"/>
  <c r="K54" i="20"/>
  <c r="I54" i="20"/>
  <c r="G54" i="20"/>
  <c r="AG53" i="20"/>
  <c r="AE53" i="20"/>
  <c r="AC53" i="20"/>
  <c r="AA53" i="20"/>
  <c r="Y53" i="20"/>
  <c r="W53" i="20"/>
  <c r="U53" i="20"/>
  <c r="S53" i="20"/>
  <c r="Q53" i="20"/>
  <c r="O53" i="20"/>
  <c r="M53" i="20"/>
  <c r="K53" i="20"/>
  <c r="I53" i="20"/>
  <c r="G53" i="20"/>
  <c r="AG52" i="20"/>
  <c r="AE52" i="20"/>
  <c r="AC52" i="20"/>
  <c r="AA52" i="20"/>
  <c r="Y52" i="20"/>
  <c r="W52" i="20"/>
  <c r="U52" i="20"/>
  <c r="S52" i="20"/>
  <c r="Q52" i="20"/>
  <c r="O52" i="20"/>
  <c r="M52" i="20"/>
  <c r="K52" i="20"/>
  <c r="I52" i="20"/>
  <c r="G52" i="20"/>
  <c r="AG51" i="20"/>
  <c r="AE51" i="20"/>
  <c r="AC51" i="20"/>
  <c r="AA51" i="20"/>
  <c r="Y51" i="20"/>
  <c r="W51" i="20"/>
  <c r="U51" i="20"/>
  <c r="S51" i="20"/>
  <c r="Q51" i="20"/>
  <c r="O51" i="20"/>
  <c r="M51" i="20"/>
  <c r="K51" i="20"/>
  <c r="I51" i="20"/>
  <c r="G51" i="20"/>
  <c r="AG44" i="20"/>
  <c r="AE44" i="20"/>
  <c r="AC44" i="20"/>
  <c r="AA44" i="20"/>
  <c r="Y44" i="20"/>
  <c r="W44" i="20"/>
  <c r="U44" i="20"/>
  <c r="S44" i="20"/>
  <c r="Q44" i="20"/>
  <c r="O44" i="20"/>
  <c r="M44" i="20"/>
  <c r="K44" i="20"/>
  <c r="I44" i="20"/>
  <c r="G44" i="20"/>
  <c r="AG43" i="20"/>
  <c r="AE43" i="20"/>
  <c r="AC43" i="20"/>
  <c r="AA43" i="20"/>
  <c r="Y43" i="20"/>
  <c r="W43" i="20"/>
  <c r="U43" i="20"/>
  <c r="S43" i="20"/>
  <c r="Q43" i="20"/>
  <c r="O43" i="20"/>
  <c r="M43" i="20"/>
  <c r="K43" i="20"/>
  <c r="I43" i="20"/>
  <c r="G43" i="20"/>
  <c r="AG40" i="20"/>
  <c r="AE40" i="20"/>
  <c r="AC40" i="20"/>
  <c r="AA40" i="20"/>
  <c r="Y40" i="20"/>
  <c r="W40" i="20"/>
  <c r="U40" i="20"/>
  <c r="S40" i="20"/>
  <c r="Q40" i="20"/>
  <c r="O40" i="20"/>
  <c r="M40" i="20"/>
  <c r="K40" i="20"/>
  <c r="I40" i="20"/>
  <c r="G40" i="20"/>
  <c r="AG34" i="20"/>
  <c r="AE34" i="20"/>
  <c r="AC34" i="20"/>
  <c r="AA34" i="20"/>
  <c r="Y34" i="20"/>
  <c r="W34" i="20"/>
  <c r="U34" i="20"/>
  <c r="S34" i="20"/>
  <c r="Q34" i="20"/>
  <c r="O34" i="20"/>
  <c r="M34" i="20"/>
  <c r="K34" i="20"/>
  <c r="I34" i="20"/>
  <c r="G34" i="20"/>
  <c r="AG32" i="20"/>
  <c r="AE32" i="20"/>
  <c r="AC32" i="20"/>
  <c r="AA32" i="20"/>
  <c r="Y32" i="20"/>
  <c r="W32" i="20"/>
  <c r="U32" i="20"/>
  <c r="S32" i="20"/>
  <c r="Q32" i="20"/>
  <c r="O32" i="20"/>
  <c r="M32" i="20"/>
  <c r="K32" i="20"/>
  <c r="I32" i="20"/>
  <c r="G32" i="20"/>
  <c r="AG31" i="20"/>
  <c r="AE31" i="20"/>
  <c r="AC31" i="20"/>
  <c r="AA31" i="20"/>
  <c r="Y31" i="20"/>
  <c r="W31" i="20"/>
  <c r="U31" i="20"/>
  <c r="S31" i="20"/>
  <c r="Q31" i="20"/>
  <c r="O31" i="20"/>
  <c r="M31" i="20"/>
  <c r="K31" i="20"/>
  <c r="I31" i="20"/>
  <c r="G31" i="20"/>
  <c r="AG30" i="20"/>
  <c r="AE30" i="20"/>
  <c r="AC30" i="20"/>
  <c r="AA30" i="20"/>
  <c r="Y30" i="20"/>
  <c r="W30" i="20"/>
  <c r="U30" i="20"/>
  <c r="S30" i="20"/>
  <c r="Q30" i="20"/>
  <c r="O30" i="20"/>
  <c r="M30" i="20"/>
  <c r="K30" i="20"/>
  <c r="I30" i="20"/>
  <c r="G30" i="20"/>
  <c r="AG27" i="20"/>
  <c r="AE27" i="20"/>
  <c r="AC27" i="20"/>
  <c r="AA27" i="20"/>
  <c r="Y27" i="20"/>
  <c r="W27" i="20"/>
  <c r="U27" i="20"/>
  <c r="S27" i="20"/>
  <c r="Q27" i="20"/>
  <c r="O27" i="20"/>
  <c r="M27" i="20"/>
  <c r="K27" i="20"/>
  <c r="I27" i="20"/>
  <c r="G27" i="20"/>
  <c r="AG26" i="20"/>
  <c r="AE26" i="20"/>
  <c r="AC26" i="20"/>
  <c r="AA26" i="20"/>
  <c r="Y26" i="20"/>
  <c r="W26" i="20"/>
  <c r="U26" i="20"/>
  <c r="S26" i="20"/>
  <c r="Q26" i="20"/>
  <c r="O26" i="20"/>
  <c r="M26" i="20"/>
  <c r="K26" i="20"/>
  <c r="I26" i="20"/>
  <c r="G26" i="20"/>
  <c r="AG24" i="20"/>
  <c r="AE24" i="20"/>
  <c r="AC24" i="20"/>
  <c r="AA24" i="20"/>
  <c r="Y24" i="20"/>
  <c r="W24" i="20"/>
  <c r="U24" i="20"/>
  <c r="S24" i="20"/>
  <c r="Q24" i="20"/>
  <c r="O24" i="20"/>
  <c r="M24" i="20"/>
  <c r="K24" i="20"/>
  <c r="I24" i="20"/>
  <c r="G24" i="20"/>
  <c r="AG23" i="20"/>
  <c r="AE23" i="20"/>
  <c r="AC23" i="20"/>
  <c r="AA23" i="20"/>
  <c r="Y23" i="20"/>
  <c r="W23" i="20"/>
  <c r="U23" i="20"/>
  <c r="S23" i="20"/>
  <c r="Q23" i="20"/>
  <c r="O23" i="20"/>
  <c r="M23" i="20"/>
  <c r="K23" i="20"/>
  <c r="I23" i="20"/>
  <c r="G23" i="20"/>
  <c r="AG19" i="20"/>
  <c r="AE19" i="20"/>
  <c r="AC19" i="20"/>
  <c r="AA19" i="20"/>
  <c r="Y19" i="20"/>
  <c r="W19" i="20"/>
  <c r="U19" i="20"/>
  <c r="S19" i="20"/>
  <c r="Q19" i="20"/>
  <c r="O19" i="20"/>
  <c r="M19" i="20"/>
  <c r="K19" i="20"/>
  <c r="I19" i="20"/>
  <c r="G19" i="20"/>
  <c r="AG8" i="20"/>
  <c r="AE8" i="20"/>
  <c r="AC8" i="20"/>
  <c r="AA8" i="20"/>
  <c r="Y8" i="20"/>
  <c r="W8" i="20"/>
  <c r="U8" i="20"/>
  <c r="S8" i="20"/>
  <c r="Q8" i="20"/>
  <c r="O8" i="20"/>
  <c r="M8" i="20"/>
  <c r="K8" i="20"/>
  <c r="I8" i="20"/>
  <c r="G8" i="20"/>
  <c r="AG5" i="20"/>
  <c r="AE5" i="20"/>
  <c r="AC5" i="20"/>
  <c r="AA5" i="20"/>
  <c r="Y5" i="20"/>
  <c r="W5" i="20"/>
  <c r="U5" i="20"/>
  <c r="S5" i="20"/>
  <c r="Q5" i="20"/>
  <c r="O5" i="20"/>
  <c r="M5" i="20"/>
  <c r="K5" i="20"/>
  <c r="I5" i="20"/>
  <c r="G5" i="20"/>
  <c r="AG87" i="19"/>
  <c r="AE87" i="19"/>
  <c r="AC87" i="19"/>
  <c r="AA87" i="19"/>
  <c r="Y87" i="19"/>
  <c r="W87" i="19"/>
  <c r="U87" i="19"/>
  <c r="S87" i="19"/>
  <c r="Q87" i="19"/>
  <c r="O87" i="19"/>
  <c r="M87" i="19"/>
  <c r="K87" i="19"/>
  <c r="I87" i="19"/>
  <c r="G87" i="19"/>
  <c r="AG76" i="19"/>
  <c r="AE76" i="19"/>
  <c r="AC76" i="19"/>
  <c r="AA76" i="19"/>
  <c r="Y76" i="19"/>
  <c r="W76" i="19"/>
  <c r="U76" i="19"/>
  <c r="S76" i="19"/>
  <c r="Q76" i="19"/>
  <c r="O76" i="19"/>
  <c r="M76" i="19"/>
  <c r="K76" i="19"/>
  <c r="I76" i="19"/>
  <c r="G76" i="19"/>
  <c r="AG75" i="19"/>
  <c r="AE75" i="19"/>
  <c r="AC75" i="19"/>
  <c r="AA75" i="19"/>
  <c r="Y75" i="19"/>
  <c r="W75" i="19"/>
  <c r="U75" i="19"/>
  <c r="S75" i="19"/>
  <c r="Q75" i="19"/>
  <c r="O75" i="19"/>
  <c r="M75" i="19"/>
  <c r="K75" i="19"/>
  <c r="I75" i="19"/>
  <c r="G75" i="19"/>
  <c r="AG74" i="19"/>
  <c r="AE74" i="19"/>
  <c r="AC74" i="19"/>
  <c r="AA74" i="19"/>
  <c r="Y74" i="19"/>
  <c r="W74" i="19"/>
  <c r="U74" i="19"/>
  <c r="S74" i="19"/>
  <c r="Q74" i="19"/>
  <c r="O74" i="19"/>
  <c r="M74" i="19"/>
  <c r="K74" i="19"/>
  <c r="I74" i="19"/>
  <c r="G74" i="19"/>
  <c r="AG73" i="19"/>
  <c r="AE73" i="19"/>
  <c r="AC73" i="19"/>
  <c r="AA73" i="19"/>
  <c r="Y73" i="19"/>
  <c r="W73" i="19"/>
  <c r="U73" i="19"/>
  <c r="S73" i="19"/>
  <c r="Q73" i="19"/>
  <c r="O73" i="19"/>
  <c r="M73" i="19"/>
  <c r="K73" i="19"/>
  <c r="I73" i="19"/>
  <c r="G73" i="19"/>
  <c r="AG59" i="19"/>
  <c r="AE59" i="19"/>
  <c r="AC59" i="19"/>
  <c r="AA59" i="19"/>
  <c r="Y59" i="19"/>
  <c r="W59" i="19"/>
  <c r="U59" i="19"/>
  <c r="S59" i="19"/>
  <c r="Q59" i="19"/>
  <c r="O59" i="19"/>
  <c r="M59" i="19"/>
  <c r="K59" i="19"/>
  <c r="I59" i="19"/>
  <c r="G59" i="19"/>
  <c r="AG58" i="19"/>
  <c r="AE58" i="19"/>
  <c r="AC58" i="19"/>
  <c r="AA58" i="19"/>
  <c r="Y58" i="19"/>
  <c r="W58" i="19"/>
  <c r="U58" i="19"/>
  <c r="S58" i="19"/>
  <c r="Q58" i="19"/>
  <c r="O58" i="19"/>
  <c r="M58" i="19"/>
  <c r="K58" i="19"/>
  <c r="I58" i="19"/>
  <c r="G58" i="19"/>
  <c r="AG54" i="19"/>
  <c r="AE54" i="19"/>
  <c r="AC54" i="19"/>
  <c r="AA54" i="19"/>
  <c r="Y54" i="19"/>
  <c r="W54" i="19"/>
  <c r="U54" i="19"/>
  <c r="S54" i="19"/>
  <c r="Q54" i="19"/>
  <c r="O54" i="19"/>
  <c r="M54" i="19"/>
  <c r="K54" i="19"/>
  <c r="I54" i="19"/>
  <c r="G54" i="19"/>
  <c r="AG49" i="19"/>
  <c r="AE49" i="19"/>
  <c r="AC49" i="19"/>
  <c r="AA49" i="19"/>
  <c r="Y49" i="19"/>
  <c r="W49" i="19"/>
  <c r="U49" i="19"/>
  <c r="S49" i="19"/>
  <c r="Q49" i="19"/>
  <c r="O49" i="19"/>
  <c r="M49" i="19"/>
  <c r="K49" i="19"/>
  <c r="I49" i="19"/>
  <c r="G49" i="19"/>
  <c r="AG29" i="20"/>
  <c r="AE29" i="20"/>
  <c r="AC29" i="20"/>
  <c r="AA29" i="20"/>
  <c r="Y29" i="20"/>
  <c r="W29" i="20"/>
  <c r="U29" i="20"/>
  <c r="S29" i="20"/>
  <c r="Q29" i="20"/>
  <c r="O29" i="20"/>
  <c r="M29" i="20"/>
  <c r="K29" i="20"/>
  <c r="I29" i="20"/>
  <c r="G29" i="20"/>
  <c r="AG42" i="20"/>
  <c r="AE42" i="20"/>
  <c r="AC42" i="20"/>
  <c r="AA42" i="20"/>
  <c r="Y42" i="20"/>
  <c r="W42" i="20"/>
  <c r="U42" i="20"/>
  <c r="S42" i="20"/>
  <c r="Q42" i="20"/>
  <c r="O42" i="20"/>
  <c r="M42" i="20"/>
  <c r="K42" i="20"/>
  <c r="I42" i="20"/>
  <c r="G42" i="20"/>
  <c r="AG74" i="20"/>
  <c r="AE74" i="20"/>
  <c r="AC74" i="20"/>
  <c r="AA74" i="20"/>
  <c r="Y74" i="20"/>
  <c r="W74" i="20"/>
  <c r="U74" i="20"/>
  <c r="S74" i="20"/>
  <c r="Q74" i="20"/>
  <c r="O74" i="20"/>
  <c r="M74" i="20"/>
  <c r="K74" i="20"/>
  <c r="I74" i="20"/>
  <c r="G74" i="20"/>
  <c r="AG72" i="19"/>
  <c r="AE72" i="19"/>
  <c r="AC72" i="19"/>
  <c r="AA72" i="19"/>
  <c r="Y72" i="19"/>
  <c r="W72" i="19"/>
  <c r="U72" i="19"/>
  <c r="S72" i="19"/>
  <c r="Q72" i="19"/>
  <c r="O72" i="19"/>
  <c r="M72" i="19"/>
  <c r="K72" i="19"/>
  <c r="I72" i="19"/>
  <c r="G72" i="19"/>
  <c r="AG79" i="19"/>
  <c r="AE79" i="19"/>
  <c r="AC79" i="19"/>
  <c r="AA79" i="19"/>
  <c r="Y79" i="19"/>
  <c r="W79" i="19"/>
  <c r="U79" i="19"/>
  <c r="S79" i="19"/>
  <c r="Q79" i="19"/>
  <c r="O79" i="19"/>
  <c r="M79" i="19"/>
  <c r="K79" i="19"/>
  <c r="I79" i="19"/>
  <c r="G79" i="19"/>
  <c r="AH133" i="5"/>
  <c r="AF133" i="5"/>
  <c r="AD133" i="5"/>
  <c r="AB133" i="5"/>
  <c r="Z133" i="5"/>
  <c r="X133" i="5"/>
  <c r="V133" i="5"/>
  <c r="T133" i="5"/>
  <c r="R133" i="5"/>
  <c r="P133" i="5"/>
  <c r="N133" i="5"/>
  <c r="L133" i="5"/>
  <c r="J133" i="5"/>
  <c r="H133" i="5"/>
  <c r="AH132" i="5"/>
  <c r="AF132" i="5"/>
  <c r="AD132" i="5"/>
  <c r="AB132" i="5"/>
  <c r="Z132" i="5"/>
  <c r="X132" i="5"/>
  <c r="V132" i="5"/>
  <c r="T132" i="5"/>
  <c r="R132" i="5"/>
  <c r="P132" i="5"/>
  <c r="N132" i="5"/>
  <c r="L132" i="5"/>
  <c r="J132" i="5"/>
  <c r="H132" i="5"/>
  <c r="AH131" i="5"/>
  <c r="AF131" i="5"/>
  <c r="AD131" i="5"/>
  <c r="AB131" i="5"/>
  <c r="Z131" i="5"/>
  <c r="X131" i="5"/>
  <c r="V131" i="5"/>
  <c r="T131" i="5"/>
  <c r="R131" i="5"/>
  <c r="P131" i="5"/>
  <c r="N131" i="5"/>
  <c r="L131" i="5"/>
  <c r="J131" i="5"/>
  <c r="H131" i="5"/>
  <c r="AH130" i="5"/>
  <c r="AF130" i="5"/>
  <c r="AD130" i="5"/>
  <c r="AB130" i="5"/>
  <c r="Z130" i="5"/>
  <c r="X130" i="5"/>
  <c r="V130" i="5"/>
  <c r="T130" i="5"/>
  <c r="R130" i="5"/>
  <c r="P130" i="5"/>
  <c r="N130" i="5"/>
  <c r="L130" i="5"/>
  <c r="J130" i="5"/>
  <c r="H130" i="5"/>
  <c r="AH103" i="5"/>
  <c r="AF103" i="5"/>
  <c r="AD103" i="5"/>
  <c r="AB103" i="5"/>
  <c r="Z103" i="5"/>
  <c r="X103" i="5"/>
  <c r="V103" i="5"/>
  <c r="T103" i="5"/>
  <c r="R103" i="5"/>
  <c r="P103" i="5"/>
  <c r="N103" i="5"/>
  <c r="L103" i="5"/>
  <c r="J103" i="5"/>
  <c r="H103" i="5"/>
  <c r="AH102" i="5"/>
  <c r="AF102" i="5"/>
  <c r="AD102" i="5"/>
  <c r="AB102" i="5"/>
  <c r="Z102" i="5"/>
  <c r="X102" i="5"/>
  <c r="V102" i="5"/>
  <c r="T102" i="5"/>
  <c r="R102" i="5"/>
  <c r="P102" i="5"/>
  <c r="N102" i="5"/>
  <c r="L102" i="5"/>
  <c r="J102" i="5"/>
  <c r="H102" i="5"/>
  <c r="AH101" i="5"/>
  <c r="AF101" i="5"/>
  <c r="AD101" i="5"/>
  <c r="AB101" i="5"/>
  <c r="Z101" i="5"/>
  <c r="X101" i="5"/>
  <c r="V101" i="5"/>
  <c r="T101" i="5"/>
  <c r="R101" i="5"/>
  <c r="P101" i="5"/>
  <c r="N101" i="5"/>
  <c r="L101" i="5"/>
  <c r="J101" i="5"/>
  <c r="H101" i="5"/>
  <c r="AH100" i="5"/>
  <c r="AF100" i="5"/>
  <c r="AD100" i="5"/>
  <c r="AB100" i="5"/>
  <c r="Z100" i="5"/>
  <c r="X100" i="5"/>
  <c r="V100" i="5"/>
  <c r="T100" i="5"/>
  <c r="R100" i="5"/>
  <c r="P100" i="5"/>
  <c r="N100" i="5"/>
  <c r="L100" i="5"/>
  <c r="J100" i="5"/>
  <c r="H100" i="5"/>
  <c r="AH99" i="5"/>
  <c r="AF99" i="5"/>
  <c r="AD99" i="5"/>
  <c r="AB99" i="5"/>
  <c r="Z99" i="5"/>
  <c r="X99" i="5"/>
  <c r="V99" i="5"/>
  <c r="T99" i="5"/>
  <c r="R99" i="5"/>
  <c r="P99" i="5"/>
  <c r="N99" i="5"/>
  <c r="L99" i="5"/>
  <c r="J99" i="5"/>
  <c r="H99" i="5"/>
  <c r="AH98" i="5"/>
  <c r="AF98" i="5"/>
  <c r="AD98" i="5"/>
  <c r="AB98" i="5"/>
  <c r="Z98" i="5"/>
  <c r="X98" i="5"/>
  <c r="V98" i="5"/>
  <c r="T98" i="5"/>
  <c r="R98" i="5"/>
  <c r="P98" i="5"/>
  <c r="N98" i="5"/>
  <c r="L98" i="5"/>
  <c r="J98" i="5"/>
  <c r="H98" i="5"/>
  <c r="AH97" i="5"/>
  <c r="AF97" i="5"/>
  <c r="AD97" i="5"/>
  <c r="AB97" i="5"/>
  <c r="Z97" i="5"/>
  <c r="X97" i="5"/>
  <c r="V97" i="5"/>
  <c r="T97" i="5"/>
  <c r="R97" i="5"/>
  <c r="P97" i="5"/>
  <c r="N97" i="5"/>
  <c r="L97" i="5"/>
  <c r="J97" i="5"/>
  <c r="H97" i="5"/>
  <c r="AH96" i="5"/>
  <c r="AF96" i="5"/>
  <c r="AD96" i="5"/>
  <c r="AB96" i="5"/>
  <c r="Z96" i="5"/>
  <c r="X96" i="5"/>
  <c r="V96" i="5"/>
  <c r="T96" i="5"/>
  <c r="R96" i="5"/>
  <c r="P96" i="5"/>
  <c r="N96" i="5"/>
  <c r="L96" i="5"/>
  <c r="J96" i="5"/>
  <c r="H96" i="5"/>
  <c r="AH93" i="5"/>
  <c r="AF93" i="5"/>
  <c r="AD93" i="5"/>
  <c r="AB93" i="5"/>
  <c r="Z93" i="5"/>
  <c r="X93" i="5"/>
  <c r="V93" i="5"/>
  <c r="T93" i="5"/>
  <c r="R93" i="5"/>
  <c r="P93" i="5"/>
  <c r="N93" i="5"/>
  <c r="L93" i="5"/>
  <c r="J93" i="5"/>
  <c r="H93" i="5"/>
  <c r="AH92" i="5"/>
  <c r="AF92" i="5"/>
  <c r="AD92" i="5"/>
  <c r="AB92" i="5"/>
  <c r="Z92" i="5"/>
  <c r="X92" i="5"/>
  <c r="V92" i="5"/>
  <c r="T92" i="5"/>
  <c r="R92" i="5"/>
  <c r="P92" i="5"/>
  <c r="N92" i="5"/>
  <c r="L92" i="5"/>
  <c r="J92" i="5"/>
  <c r="H92" i="5"/>
  <c r="AH77" i="5"/>
  <c r="AF77" i="5"/>
  <c r="AD77" i="5"/>
  <c r="AB77" i="5"/>
  <c r="Z77" i="5"/>
  <c r="X77" i="5"/>
  <c r="V77" i="5"/>
  <c r="T77" i="5"/>
  <c r="R77" i="5"/>
  <c r="P77" i="5"/>
  <c r="N77" i="5"/>
  <c r="L77" i="5"/>
  <c r="J77" i="5"/>
  <c r="H77" i="5"/>
  <c r="AH76" i="5"/>
  <c r="AF76" i="5"/>
  <c r="AD76" i="5"/>
  <c r="AB76" i="5"/>
  <c r="Z76" i="5"/>
  <c r="X76" i="5"/>
  <c r="V76" i="5"/>
  <c r="T76" i="5"/>
  <c r="R76" i="5"/>
  <c r="P76" i="5"/>
  <c r="N76" i="5"/>
  <c r="L76" i="5"/>
  <c r="J76" i="5"/>
  <c r="H76" i="5"/>
  <c r="AH75" i="5"/>
  <c r="AF75" i="5"/>
  <c r="AD75" i="5"/>
  <c r="AB75" i="5"/>
  <c r="Z75" i="5"/>
  <c r="X75" i="5"/>
  <c r="V75" i="5"/>
  <c r="T75" i="5"/>
  <c r="R75" i="5"/>
  <c r="P75" i="5"/>
  <c r="N75" i="5"/>
  <c r="L75" i="5"/>
  <c r="J75" i="5"/>
  <c r="H75" i="5"/>
  <c r="AH74" i="5"/>
  <c r="AF74" i="5"/>
  <c r="AD74" i="5"/>
  <c r="AB74" i="5"/>
  <c r="Z74" i="5"/>
  <c r="X74" i="5"/>
  <c r="V74" i="5"/>
  <c r="T74" i="5"/>
  <c r="R74" i="5"/>
  <c r="P74" i="5"/>
  <c r="N74" i="5"/>
  <c r="L74" i="5"/>
  <c r="J74" i="5"/>
  <c r="H74" i="5"/>
  <c r="AH73" i="5"/>
  <c r="AF73" i="5"/>
  <c r="AD73" i="5"/>
  <c r="AB73" i="5"/>
  <c r="Z73" i="5"/>
  <c r="X73" i="5"/>
  <c r="V73" i="5"/>
  <c r="T73" i="5"/>
  <c r="R73" i="5"/>
  <c r="P73" i="5"/>
  <c r="N73" i="5"/>
  <c r="L73" i="5"/>
  <c r="J73" i="5"/>
  <c r="H73" i="5"/>
  <c r="AH72" i="5"/>
  <c r="AF72" i="5"/>
  <c r="AD72" i="5"/>
  <c r="AB72" i="5"/>
  <c r="Z72" i="5"/>
  <c r="X72" i="5"/>
  <c r="V72" i="5"/>
  <c r="T72" i="5"/>
  <c r="R72" i="5"/>
  <c r="P72" i="5"/>
  <c r="N72" i="5"/>
  <c r="L72" i="5"/>
  <c r="J72" i="5"/>
  <c r="H72" i="5"/>
  <c r="AH65" i="5"/>
  <c r="AF65" i="5"/>
  <c r="AD65" i="5"/>
  <c r="AB65" i="5"/>
  <c r="Z65" i="5"/>
  <c r="X65" i="5"/>
  <c r="V65" i="5"/>
  <c r="T65" i="5"/>
  <c r="R65" i="5"/>
  <c r="P65" i="5"/>
  <c r="N65" i="5"/>
  <c r="L65" i="5"/>
  <c r="J65" i="5"/>
  <c r="H65" i="5"/>
  <c r="AH64" i="5"/>
  <c r="AF64" i="5"/>
  <c r="AD64" i="5"/>
  <c r="AB64" i="5"/>
  <c r="Z64" i="5"/>
  <c r="X64" i="5"/>
  <c r="V64" i="5"/>
  <c r="T64" i="5"/>
  <c r="R64" i="5"/>
  <c r="P64" i="5"/>
  <c r="N64" i="5"/>
  <c r="L64" i="5"/>
  <c r="J64" i="5"/>
  <c r="H64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AH55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AH54" i="5"/>
  <c r="AF54" i="5"/>
  <c r="AD54" i="5"/>
  <c r="AB54" i="5"/>
  <c r="Z54" i="5"/>
  <c r="X54" i="5"/>
  <c r="V54" i="5"/>
  <c r="T54" i="5"/>
  <c r="R54" i="5"/>
  <c r="P54" i="5"/>
  <c r="N54" i="5"/>
  <c r="L54" i="5"/>
  <c r="J54" i="5"/>
  <c r="H54" i="5"/>
  <c r="AH49" i="5"/>
  <c r="AF49" i="5"/>
  <c r="AD49" i="5"/>
  <c r="AB49" i="5"/>
  <c r="Z49" i="5"/>
  <c r="X49" i="5"/>
  <c r="V49" i="5"/>
  <c r="T49" i="5"/>
  <c r="R49" i="5"/>
  <c r="P49" i="5"/>
  <c r="N49" i="5"/>
  <c r="L49" i="5"/>
  <c r="J49" i="5"/>
  <c r="H49" i="5"/>
  <c r="AH48" i="5"/>
  <c r="AF48" i="5"/>
  <c r="AD48" i="5"/>
  <c r="AB48" i="5"/>
  <c r="Z48" i="5"/>
  <c r="X48" i="5"/>
  <c r="V48" i="5"/>
  <c r="T48" i="5"/>
  <c r="R48" i="5"/>
  <c r="P48" i="5"/>
  <c r="N48" i="5"/>
  <c r="L48" i="5"/>
  <c r="J48" i="5"/>
  <c r="H48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AH46" i="5"/>
  <c r="AF46" i="5"/>
  <c r="AD46" i="5"/>
  <c r="AB46" i="5"/>
  <c r="Z46" i="5"/>
  <c r="X46" i="5"/>
  <c r="V46" i="5"/>
  <c r="T46" i="5"/>
  <c r="R46" i="5"/>
  <c r="P46" i="5"/>
  <c r="N46" i="5"/>
  <c r="L46" i="5"/>
  <c r="J46" i="5"/>
  <c r="H46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AH43" i="5"/>
  <c r="AF43" i="5"/>
  <c r="AD43" i="5"/>
  <c r="AB43" i="5"/>
  <c r="Z43" i="5"/>
  <c r="X43" i="5"/>
  <c r="V43" i="5"/>
  <c r="T43" i="5"/>
  <c r="R43" i="5"/>
  <c r="P43" i="5"/>
  <c r="N43" i="5"/>
  <c r="L43" i="5"/>
  <c r="J43" i="5"/>
  <c r="H43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AH33" i="5"/>
  <c r="AF33" i="5"/>
  <c r="AD33" i="5"/>
  <c r="AB33" i="5"/>
  <c r="Z33" i="5"/>
  <c r="X33" i="5"/>
  <c r="V33" i="5"/>
  <c r="T33" i="5"/>
  <c r="R33" i="5"/>
  <c r="P33" i="5"/>
  <c r="N33" i="5"/>
  <c r="L33" i="5"/>
  <c r="J33" i="5"/>
  <c r="H33" i="5"/>
  <c r="AH32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AH29" i="5"/>
  <c r="AF29" i="5"/>
  <c r="AD29" i="5"/>
  <c r="AB29" i="5"/>
  <c r="Z29" i="5"/>
  <c r="X29" i="5"/>
  <c r="V29" i="5"/>
  <c r="T29" i="5"/>
  <c r="R29" i="5"/>
  <c r="P29" i="5"/>
  <c r="N29" i="5"/>
  <c r="L29" i="5"/>
  <c r="J29" i="5"/>
  <c r="H29" i="5"/>
  <c r="AH28" i="5"/>
  <c r="AF28" i="5"/>
  <c r="AD28" i="5"/>
  <c r="AB28" i="5"/>
  <c r="Z28" i="5"/>
  <c r="X28" i="5"/>
  <c r="V28" i="5"/>
  <c r="T28" i="5"/>
  <c r="R28" i="5"/>
  <c r="P28" i="5"/>
  <c r="N28" i="5"/>
  <c r="L28" i="5"/>
  <c r="J28" i="5"/>
  <c r="H28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AH20" i="5"/>
  <c r="AF20" i="5"/>
  <c r="AD20" i="5"/>
  <c r="AB20" i="5"/>
  <c r="Z20" i="5"/>
  <c r="X20" i="5"/>
  <c r="V20" i="5"/>
  <c r="T20" i="5"/>
  <c r="R20" i="5"/>
  <c r="P20" i="5"/>
  <c r="N20" i="5"/>
  <c r="L20" i="5"/>
  <c r="J20" i="5"/>
  <c r="H20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AH13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AH12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AH11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AH10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AH7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AH6" i="5"/>
  <c r="AF6" i="5"/>
  <c r="AD6" i="5"/>
  <c r="AB6" i="5"/>
  <c r="Z6" i="5"/>
  <c r="X6" i="5"/>
  <c r="V6" i="5"/>
  <c r="T6" i="5"/>
  <c r="R6" i="5"/>
  <c r="P6" i="5"/>
  <c r="N6" i="5"/>
  <c r="L6" i="5"/>
  <c r="J6" i="5"/>
  <c r="H6" i="5"/>
  <c r="AI31" i="5" l="1"/>
  <c r="AI30" i="5"/>
  <c r="AI69" i="5"/>
  <c r="AI40" i="5"/>
  <c r="AI41" i="5"/>
  <c r="AI68" i="5"/>
  <c r="AI66" i="5"/>
  <c r="AI67" i="5"/>
  <c r="AI79" i="5"/>
  <c r="AI78" i="5"/>
  <c r="AJ78" i="5" s="1"/>
  <c r="AI134" i="5"/>
  <c r="AI135" i="5"/>
  <c r="AI125" i="5"/>
  <c r="AI124" i="5"/>
  <c r="AI115" i="5"/>
  <c r="AI110" i="5"/>
  <c r="AJ110" i="5" s="1"/>
  <c r="AI121" i="5"/>
  <c r="AI120" i="5"/>
  <c r="AJ120" i="5" s="1"/>
  <c r="AI106" i="5"/>
  <c r="AJ106" i="5" s="1"/>
  <c r="AI112" i="5"/>
  <c r="AI111" i="5"/>
  <c r="AI118" i="5"/>
  <c r="AI116" i="5"/>
  <c r="AI113" i="5"/>
  <c r="AI108" i="5"/>
  <c r="AJ108" i="5" s="1"/>
  <c r="AI119" i="5"/>
  <c r="AI117" i="5"/>
  <c r="AI114" i="5"/>
  <c r="AJ114" i="5" s="1"/>
  <c r="AI109" i="5"/>
  <c r="AI94" i="5"/>
  <c r="AI107" i="5"/>
  <c r="AI95" i="5"/>
  <c r="AI86" i="5"/>
  <c r="AI82" i="5"/>
  <c r="AJ82" i="5" s="1"/>
  <c r="AI91" i="5"/>
  <c r="AI87" i="5"/>
  <c r="AI83" i="5"/>
  <c r="AI90" i="5"/>
  <c r="AI88" i="5"/>
  <c r="AI84" i="5"/>
  <c r="AJ84" i="5" s="1"/>
  <c r="AI89" i="5"/>
  <c r="AI85" i="5"/>
  <c r="AI80" i="5"/>
  <c r="AI81" i="5"/>
  <c r="AI70" i="5"/>
  <c r="AJ70" i="5" s="1"/>
  <c r="AI71" i="5"/>
  <c r="AI61" i="5"/>
  <c r="AI52" i="5"/>
  <c r="AI60" i="5"/>
  <c r="AI53" i="5"/>
  <c r="AI50" i="5"/>
  <c r="AI51" i="5"/>
  <c r="AI38" i="5"/>
  <c r="AI39" i="5"/>
  <c r="AI36" i="5"/>
  <c r="AI37" i="5"/>
  <c r="AI8" i="5"/>
  <c r="AI9" i="5"/>
  <c r="AI4" i="5"/>
  <c r="AI5" i="5"/>
  <c r="AG73" i="20"/>
  <c r="AE73" i="20"/>
  <c r="AC73" i="20"/>
  <c r="AA73" i="20"/>
  <c r="Y73" i="20"/>
  <c r="W73" i="20"/>
  <c r="U73" i="20"/>
  <c r="S73" i="20"/>
  <c r="Q73" i="20"/>
  <c r="O73" i="20"/>
  <c r="M73" i="20"/>
  <c r="K73" i="20"/>
  <c r="I73" i="20"/>
  <c r="G73" i="20"/>
  <c r="AG72" i="20"/>
  <c r="AE72" i="20"/>
  <c r="AC72" i="20"/>
  <c r="AA72" i="20"/>
  <c r="Y72" i="20"/>
  <c r="W72" i="20"/>
  <c r="U72" i="20"/>
  <c r="S72" i="20"/>
  <c r="Q72" i="20"/>
  <c r="O72" i="20"/>
  <c r="M72" i="20"/>
  <c r="K72" i="20"/>
  <c r="I72" i="20"/>
  <c r="G72" i="20"/>
  <c r="AG71" i="20"/>
  <c r="AE71" i="20"/>
  <c r="AC71" i="20"/>
  <c r="AA71" i="20"/>
  <c r="Y71" i="20"/>
  <c r="W71" i="20"/>
  <c r="U71" i="20"/>
  <c r="S71" i="20"/>
  <c r="Q71" i="20"/>
  <c r="O71" i="20"/>
  <c r="M71" i="20"/>
  <c r="K71" i="20"/>
  <c r="I71" i="20"/>
  <c r="G71" i="20"/>
  <c r="AG70" i="20"/>
  <c r="AE70" i="20"/>
  <c r="AC70" i="20"/>
  <c r="AA70" i="20"/>
  <c r="Y70" i="20"/>
  <c r="W70" i="20"/>
  <c r="U70" i="20"/>
  <c r="S70" i="20"/>
  <c r="Q70" i="20"/>
  <c r="O70" i="20"/>
  <c r="M70" i="20"/>
  <c r="K70" i="20"/>
  <c r="I70" i="20"/>
  <c r="G70" i="20"/>
  <c r="AG69" i="20"/>
  <c r="AE69" i="20"/>
  <c r="AC69" i="20"/>
  <c r="AA69" i="20"/>
  <c r="Y69" i="20"/>
  <c r="W69" i="20"/>
  <c r="U69" i="20"/>
  <c r="S69" i="20"/>
  <c r="Q69" i="20"/>
  <c r="O69" i="20"/>
  <c r="M69" i="20"/>
  <c r="K69" i="20"/>
  <c r="I69" i="20"/>
  <c r="G69" i="20"/>
  <c r="AG68" i="20"/>
  <c r="AE68" i="20"/>
  <c r="AC68" i="20"/>
  <c r="AA68" i="20"/>
  <c r="Y68" i="20"/>
  <c r="W68" i="20"/>
  <c r="U68" i="20"/>
  <c r="S68" i="20"/>
  <c r="Q68" i="20"/>
  <c r="O68" i="20"/>
  <c r="M68" i="20"/>
  <c r="K68" i="20"/>
  <c r="I68" i="20"/>
  <c r="G68" i="20"/>
  <c r="AG67" i="20"/>
  <c r="AE67" i="20"/>
  <c r="AC67" i="20"/>
  <c r="AA67" i="20"/>
  <c r="Y67" i="20"/>
  <c r="W67" i="20"/>
  <c r="U67" i="20"/>
  <c r="S67" i="20"/>
  <c r="Q67" i="20"/>
  <c r="O67" i="20"/>
  <c r="M67" i="20"/>
  <c r="K67" i="20"/>
  <c r="I67" i="20"/>
  <c r="G67" i="20"/>
  <c r="AG66" i="20"/>
  <c r="AE66" i="20"/>
  <c r="AC66" i="20"/>
  <c r="AA66" i="20"/>
  <c r="Y66" i="20"/>
  <c r="W66" i="20"/>
  <c r="U66" i="20"/>
  <c r="S66" i="20"/>
  <c r="Q66" i="20"/>
  <c r="O66" i="20"/>
  <c r="M66" i="20"/>
  <c r="K66" i="20"/>
  <c r="I66" i="20"/>
  <c r="G66" i="20"/>
  <c r="AG60" i="20"/>
  <c r="AE60" i="20"/>
  <c r="AC60" i="20"/>
  <c r="AA60" i="20"/>
  <c r="Y60" i="20"/>
  <c r="W60" i="20"/>
  <c r="U60" i="20"/>
  <c r="S60" i="20"/>
  <c r="Q60" i="20"/>
  <c r="O60" i="20"/>
  <c r="M60" i="20"/>
  <c r="K60" i="20"/>
  <c r="I60" i="20"/>
  <c r="G60" i="20"/>
  <c r="AG59" i="20"/>
  <c r="AE59" i="20"/>
  <c r="AC59" i="20"/>
  <c r="AA59" i="20"/>
  <c r="Y59" i="20"/>
  <c r="W59" i="20"/>
  <c r="U59" i="20"/>
  <c r="S59" i="20"/>
  <c r="Q59" i="20"/>
  <c r="O59" i="20"/>
  <c r="M59" i="20"/>
  <c r="K59" i="20"/>
  <c r="I59" i="20"/>
  <c r="G59" i="20"/>
  <c r="AG58" i="20"/>
  <c r="AE58" i="20"/>
  <c r="AC58" i="20"/>
  <c r="AA58" i="20"/>
  <c r="Y58" i="20"/>
  <c r="W58" i="20"/>
  <c r="U58" i="20"/>
  <c r="S58" i="20"/>
  <c r="Q58" i="20"/>
  <c r="O58" i="20"/>
  <c r="M58" i="20"/>
  <c r="K58" i="20"/>
  <c r="I58" i="20"/>
  <c r="G58" i="20"/>
  <c r="AG57" i="20"/>
  <c r="AE57" i="20"/>
  <c r="AC57" i="20"/>
  <c r="AA57" i="20"/>
  <c r="Y57" i="20"/>
  <c r="W57" i="20"/>
  <c r="U57" i="20"/>
  <c r="S57" i="20"/>
  <c r="Q57" i="20"/>
  <c r="O57" i="20"/>
  <c r="M57" i="20"/>
  <c r="K57" i="20"/>
  <c r="I57" i="20"/>
  <c r="G57" i="20"/>
  <c r="AG56" i="20"/>
  <c r="AE56" i="20"/>
  <c r="AC56" i="20"/>
  <c r="AA56" i="20"/>
  <c r="Y56" i="20"/>
  <c r="W56" i="20"/>
  <c r="U56" i="20"/>
  <c r="S56" i="20"/>
  <c r="Q56" i="20"/>
  <c r="O56" i="20"/>
  <c r="M56" i="20"/>
  <c r="K56" i="20"/>
  <c r="I56" i="20"/>
  <c r="G56" i="20"/>
  <c r="AG50" i="20"/>
  <c r="AE50" i="20"/>
  <c r="AC50" i="20"/>
  <c r="AA50" i="20"/>
  <c r="Y50" i="20"/>
  <c r="W50" i="20"/>
  <c r="U50" i="20"/>
  <c r="S50" i="20"/>
  <c r="Q50" i="20"/>
  <c r="O50" i="20"/>
  <c r="M50" i="20"/>
  <c r="K50" i="20"/>
  <c r="I50" i="20"/>
  <c r="G50" i="20"/>
  <c r="AG49" i="20"/>
  <c r="AE49" i="20"/>
  <c r="AC49" i="20"/>
  <c r="AA49" i="20"/>
  <c r="Y49" i="20"/>
  <c r="W49" i="20"/>
  <c r="U49" i="20"/>
  <c r="S49" i="20"/>
  <c r="Q49" i="20"/>
  <c r="O49" i="20"/>
  <c r="M49" i="20"/>
  <c r="K49" i="20"/>
  <c r="I49" i="20"/>
  <c r="G49" i="20"/>
  <c r="AG48" i="20"/>
  <c r="AE48" i="20"/>
  <c r="AC48" i="20"/>
  <c r="AA48" i="20"/>
  <c r="Y48" i="20"/>
  <c r="W48" i="20"/>
  <c r="U48" i="20"/>
  <c r="S48" i="20"/>
  <c r="Q48" i="20"/>
  <c r="O48" i="20"/>
  <c r="M48" i="20"/>
  <c r="K48" i="20"/>
  <c r="I48" i="20"/>
  <c r="G48" i="20"/>
  <c r="AG47" i="20"/>
  <c r="AE47" i="20"/>
  <c r="AC47" i="20"/>
  <c r="AA47" i="20"/>
  <c r="Y47" i="20"/>
  <c r="W47" i="20"/>
  <c r="U47" i="20"/>
  <c r="S47" i="20"/>
  <c r="Q47" i="20"/>
  <c r="O47" i="20"/>
  <c r="M47" i="20"/>
  <c r="K47" i="20"/>
  <c r="I47" i="20"/>
  <c r="G47" i="20"/>
  <c r="AG46" i="20"/>
  <c r="AE46" i="20"/>
  <c r="AC46" i="20"/>
  <c r="AA46" i="20"/>
  <c r="Y46" i="20"/>
  <c r="W46" i="20"/>
  <c r="U46" i="20"/>
  <c r="S46" i="20"/>
  <c r="Q46" i="20"/>
  <c r="O46" i="20"/>
  <c r="M46" i="20"/>
  <c r="K46" i="20"/>
  <c r="I46" i="20"/>
  <c r="G46" i="20"/>
  <c r="AG45" i="20"/>
  <c r="AE45" i="20"/>
  <c r="AC45" i="20"/>
  <c r="AA45" i="20"/>
  <c r="Y45" i="20"/>
  <c r="W45" i="20"/>
  <c r="U45" i="20"/>
  <c r="S45" i="20"/>
  <c r="Q45" i="20"/>
  <c r="O45" i="20"/>
  <c r="M45" i="20"/>
  <c r="K45" i="20"/>
  <c r="I45" i="20"/>
  <c r="G45" i="20"/>
  <c r="AG41" i="20"/>
  <c r="AE41" i="20"/>
  <c r="AC41" i="20"/>
  <c r="AA41" i="20"/>
  <c r="Y41" i="20"/>
  <c r="W41" i="20"/>
  <c r="U41" i="20"/>
  <c r="S41" i="20"/>
  <c r="Q41" i="20"/>
  <c r="O41" i="20"/>
  <c r="M41" i="20"/>
  <c r="K41" i="20"/>
  <c r="I41" i="20"/>
  <c r="G41" i="20"/>
  <c r="AG39" i="20"/>
  <c r="AE39" i="20"/>
  <c r="AC39" i="20"/>
  <c r="AA39" i="20"/>
  <c r="Y39" i="20"/>
  <c r="W39" i="20"/>
  <c r="U39" i="20"/>
  <c r="S39" i="20"/>
  <c r="Q39" i="20"/>
  <c r="O39" i="20"/>
  <c r="M39" i="20"/>
  <c r="K39" i="20"/>
  <c r="I39" i="20"/>
  <c r="G39" i="20"/>
  <c r="AG38" i="20"/>
  <c r="AE38" i="20"/>
  <c r="AC38" i="20"/>
  <c r="AA38" i="20"/>
  <c r="Y38" i="20"/>
  <c r="W38" i="20"/>
  <c r="U38" i="20"/>
  <c r="S38" i="20"/>
  <c r="Q38" i="20"/>
  <c r="O38" i="20"/>
  <c r="M38" i="20"/>
  <c r="K38" i="20"/>
  <c r="I38" i="20"/>
  <c r="G38" i="20"/>
  <c r="AG37" i="20"/>
  <c r="AE37" i="20"/>
  <c r="AC37" i="20"/>
  <c r="AA37" i="20"/>
  <c r="Y37" i="20"/>
  <c r="W37" i="20"/>
  <c r="U37" i="20"/>
  <c r="S37" i="20"/>
  <c r="Q37" i="20"/>
  <c r="O37" i="20"/>
  <c r="M37" i="20"/>
  <c r="K37" i="20"/>
  <c r="I37" i="20"/>
  <c r="G37" i="20"/>
  <c r="AG36" i="20"/>
  <c r="AE36" i="20"/>
  <c r="AC36" i="20"/>
  <c r="AA36" i="20"/>
  <c r="Y36" i="20"/>
  <c r="W36" i="20"/>
  <c r="U36" i="20"/>
  <c r="S36" i="20"/>
  <c r="Q36" i="20"/>
  <c r="O36" i="20"/>
  <c r="M36" i="20"/>
  <c r="K36" i="20"/>
  <c r="I36" i="20"/>
  <c r="G36" i="20"/>
  <c r="AG35" i="20"/>
  <c r="AE35" i="20"/>
  <c r="AC35" i="20"/>
  <c r="AA35" i="20"/>
  <c r="Y35" i="20"/>
  <c r="W35" i="20"/>
  <c r="U35" i="20"/>
  <c r="S35" i="20"/>
  <c r="Q35" i="20"/>
  <c r="O35" i="20"/>
  <c r="M35" i="20"/>
  <c r="K35" i="20"/>
  <c r="I35" i="20"/>
  <c r="G35" i="20"/>
  <c r="AG33" i="20"/>
  <c r="AE33" i="20"/>
  <c r="AC33" i="20"/>
  <c r="AA33" i="20"/>
  <c r="Y33" i="20"/>
  <c r="W33" i="20"/>
  <c r="U33" i="20"/>
  <c r="S33" i="20"/>
  <c r="Q33" i="20"/>
  <c r="O33" i="20"/>
  <c r="M33" i="20"/>
  <c r="K33" i="20"/>
  <c r="I33" i="20"/>
  <c r="G33" i="20"/>
  <c r="AG28" i="20"/>
  <c r="AE28" i="20"/>
  <c r="AC28" i="20"/>
  <c r="AA28" i="20"/>
  <c r="Y28" i="20"/>
  <c r="W28" i="20"/>
  <c r="U28" i="20"/>
  <c r="S28" i="20"/>
  <c r="Q28" i="20"/>
  <c r="O28" i="20"/>
  <c r="M28" i="20"/>
  <c r="K28" i="20"/>
  <c r="I28" i="20"/>
  <c r="G28" i="20"/>
  <c r="AG25" i="20"/>
  <c r="AE25" i="20"/>
  <c r="AC25" i="20"/>
  <c r="AA25" i="20"/>
  <c r="Y25" i="20"/>
  <c r="W25" i="20"/>
  <c r="U25" i="20"/>
  <c r="S25" i="20"/>
  <c r="Q25" i="20"/>
  <c r="O25" i="20"/>
  <c r="M25" i="20"/>
  <c r="K25" i="20"/>
  <c r="I25" i="20"/>
  <c r="G25" i="20"/>
  <c r="AG22" i="20"/>
  <c r="AE22" i="20"/>
  <c r="AC22" i="20"/>
  <c r="AA22" i="20"/>
  <c r="Y22" i="20"/>
  <c r="W22" i="20"/>
  <c r="U22" i="20"/>
  <c r="S22" i="20"/>
  <c r="Q22" i="20"/>
  <c r="O22" i="20"/>
  <c r="M22" i="20"/>
  <c r="K22" i="20"/>
  <c r="I22" i="20"/>
  <c r="G22" i="20"/>
  <c r="AG21" i="20"/>
  <c r="AE21" i="20"/>
  <c r="AC21" i="20"/>
  <c r="AA21" i="20"/>
  <c r="Y21" i="20"/>
  <c r="W21" i="20"/>
  <c r="U21" i="20"/>
  <c r="S21" i="20"/>
  <c r="Q21" i="20"/>
  <c r="O21" i="20"/>
  <c r="M21" i="20"/>
  <c r="K21" i="20"/>
  <c r="I21" i="20"/>
  <c r="G21" i="20"/>
  <c r="AG20" i="20"/>
  <c r="AE20" i="20"/>
  <c r="AC20" i="20"/>
  <c r="AA20" i="20"/>
  <c r="Y20" i="20"/>
  <c r="W20" i="20"/>
  <c r="U20" i="20"/>
  <c r="S20" i="20"/>
  <c r="Q20" i="20"/>
  <c r="O20" i="20"/>
  <c r="M20" i="20"/>
  <c r="K20" i="20"/>
  <c r="I20" i="20"/>
  <c r="G20" i="20"/>
  <c r="AG18" i="20"/>
  <c r="AE18" i="20"/>
  <c r="AC18" i="20"/>
  <c r="AA18" i="20"/>
  <c r="Y18" i="20"/>
  <c r="W18" i="20"/>
  <c r="U18" i="20"/>
  <c r="S18" i="20"/>
  <c r="Q18" i="20"/>
  <c r="O18" i="20"/>
  <c r="M18" i="20"/>
  <c r="K18" i="20"/>
  <c r="I18" i="20"/>
  <c r="G18" i="20"/>
  <c r="AG17" i="20"/>
  <c r="AE17" i="20"/>
  <c r="AC17" i="20"/>
  <c r="AA17" i="20"/>
  <c r="Y17" i="20"/>
  <c r="W17" i="20"/>
  <c r="U17" i="20"/>
  <c r="S17" i="20"/>
  <c r="Q17" i="20"/>
  <c r="O17" i="20"/>
  <c r="M17" i="20"/>
  <c r="K17" i="20"/>
  <c r="I17" i="20"/>
  <c r="G17" i="20"/>
  <c r="AG16" i="20"/>
  <c r="AE16" i="20"/>
  <c r="AC16" i="20"/>
  <c r="AA16" i="20"/>
  <c r="Y16" i="20"/>
  <c r="W16" i="20"/>
  <c r="U16" i="20"/>
  <c r="S16" i="20"/>
  <c r="Q16" i="20"/>
  <c r="O16" i="20"/>
  <c r="M16" i="20"/>
  <c r="K16" i="20"/>
  <c r="I16" i="20"/>
  <c r="G16" i="20"/>
  <c r="AG15" i="20"/>
  <c r="AE15" i="20"/>
  <c r="AC15" i="20"/>
  <c r="AA15" i="20"/>
  <c r="Y15" i="20"/>
  <c r="W15" i="20"/>
  <c r="U15" i="20"/>
  <c r="S15" i="20"/>
  <c r="Q15" i="20"/>
  <c r="O15" i="20"/>
  <c r="M15" i="20"/>
  <c r="K15" i="20"/>
  <c r="I15" i="20"/>
  <c r="G15" i="20"/>
  <c r="AG14" i="20"/>
  <c r="AE14" i="20"/>
  <c r="AC14" i="20"/>
  <c r="AA14" i="20"/>
  <c r="Y14" i="20"/>
  <c r="W14" i="20"/>
  <c r="U14" i="20"/>
  <c r="S14" i="20"/>
  <c r="Q14" i="20"/>
  <c r="O14" i="20"/>
  <c r="M14" i="20"/>
  <c r="K14" i="20"/>
  <c r="I14" i="20"/>
  <c r="G14" i="20"/>
  <c r="AG13" i="20"/>
  <c r="AE13" i="20"/>
  <c r="AC13" i="20"/>
  <c r="AA13" i="20"/>
  <c r="Y13" i="20"/>
  <c r="W13" i="20"/>
  <c r="U13" i="20"/>
  <c r="S13" i="20"/>
  <c r="Q13" i="20"/>
  <c r="O13" i="20"/>
  <c r="M13" i="20"/>
  <c r="K13" i="20"/>
  <c r="I13" i="20"/>
  <c r="G13" i="20"/>
  <c r="AG12" i="20"/>
  <c r="AE12" i="20"/>
  <c r="AC12" i="20"/>
  <c r="AA12" i="20"/>
  <c r="Y12" i="20"/>
  <c r="W12" i="20"/>
  <c r="U12" i="20"/>
  <c r="S12" i="20"/>
  <c r="Q12" i="20"/>
  <c r="O12" i="20"/>
  <c r="M12" i="20"/>
  <c r="K12" i="20"/>
  <c r="I12" i="20"/>
  <c r="G12" i="20"/>
  <c r="AG10" i="20"/>
  <c r="AE10" i="20"/>
  <c r="AC10" i="20"/>
  <c r="AA10" i="20"/>
  <c r="Y10" i="20"/>
  <c r="W10" i="20"/>
  <c r="U10" i="20"/>
  <c r="S10" i="20"/>
  <c r="Q10" i="20"/>
  <c r="O10" i="20"/>
  <c r="M10" i="20"/>
  <c r="K10" i="20"/>
  <c r="I10" i="20"/>
  <c r="G10" i="20"/>
  <c r="AG9" i="20"/>
  <c r="AE9" i="20"/>
  <c r="AC9" i="20"/>
  <c r="AA9" i="20"/>
  <c r="Y9" i="20"/>
  <c r="W9" i="20"/>
  <c r="U9" i="20"/>
  <c r="S9" i="20"/>
  <c r="Q9" i="20"/>
  <c r="O9" i="20"/>
  <c r="M9" i="20"/>
  <c r="K9" i="20"/>
  <c r="I9" i="20"/>
  <c r="G9" i="20"/>
  <c r="AG7" i="20"/>
  <c r="AE7" i="20"/>
  <c r="AC7" i="20"/>
  <c r="AA7" i="20"/>
  <c r="Y7" i="20"/>
  <c r="W7" i="20"/>
  <c r="U7" i="20"/>
  <c r="S7" i="20"/>
  <c r="Q7" i="20"/>
  <c r="O7" i="20"/>
  <c r="M7" i="20"/>
  <c r="K7" i="20"/>
  <c r="I7" i="20"/>
  <c r="G7" i="20"/>
  <c r="AG6" i="20"/>
  <c r="AE6" i="20"/>
  <c r="AC6" i="20"/>
  <c r="AA6" i="20"/>
  <c r="Y6" i="20"/>
  <c r="W6" i="20"/>
  <c r="U6" i="20"/>
  <c r="S6" i="20"/>
  <c r="Q6" i="20"/>
  <c r="O6" i="20"/>
  <c r="M6" i="20"/>
  <c r="K6" i="20"/>
  <c r="I6" i="20"/>
  <c r="G6" i="20"/>
  <c r="AG4" i="20"/>
  <c r="AE4" i="20"/>
  <c r="AC4" i="20"/>
  <c r="AA4" i="20"/>
  <c r="Y4" i="20"/>
  <c r="W4" i="20"/>
  <c r="U4" i="20"/>
  <c r="S4" i="20"/>
  <c r="Q4" i="20"/>
  <c r="O4" i="20"/>
  <c r="M4" i="20"/>
  <c r="K4" i="20"/>
  <c r="I4" i="20"/>
  <c r="G4" i="20"/>
  <c r="AG86" i="19"/>
  <c r="AE86" i="19"/>
  <c r="AC86" i="19"/>
  <c r="AA86" i="19"/>
  <c r="Y86" i="19"/>
  <c r="W86" i="19"/>
  <c r="U86" i="19"/>
  <c r="S86" i="19"/>
  <c r="Q86" i="19"/>
  <c r="O86" i="19"/>
  <c r="M86" i="19"/>
  <c r="K86" i="19"/>
  <c r="I86" i="19"/>
  <c r="G86" i="19"/>
  <c r="AG85" i="19"/>
  <c r="AE85" i="19"/>
  <c r="AC85" i="19"/>
  <c r="AA85" i="19"/>
  <c r="Y85" i="19"/>
  <c r="W85" i="19"/>
  <c r="U85" i="19"/>
  <c r="S85" i="19"/>
  <c r="Q85" i="19"/>
  <c r="O85" i="19"/>
  <c r="M85" i="19"/>
  <c r="K85" i="19"/>
  <c r="I85" i="19"/>
  <c r="G85" i="19"/>
  <c r="AG84" i="19"/>
  <c r="AE84" i="19"/>
  <c r="AC84" i="19"/>
  <c r="AA84" i="19"/>
  <c r="Y84" i="19"/>
  <c r="W84" i="19"/>
  <c r="U84" i="19"/>
  <c r="S84" i="19"/>
  <c r="Q84" i="19"/>
  <c r="O84" i="19"/>
  <c r="M84" i="19"/>
  <c r="K84" i="19"/>
  <c r="I84" i="19"/>
  <c r="G84" i="19"/>
  <c r="AG83" i="19"/>
  <c r="AE83" i="19"/>
  <c r="AC83" i="19"/>
  <c r="AA83" i="19"/>
  <c r="Y83" i="19"/>
  <c r="W83" i="19"/>
  <c r="U83" i="19"/>
  <c r="S83" i="19"/>
  <c r="Q83" i="19"/>
  <c r="O83" i="19"/>
  <c r="M83" i="19"/>
  <c r="K83" i="19"/>
  <c r="I83" i="19"/>
  <c r="G83" i="19"/>
  <c r="AG82" i="19"/>
  <c r="AE82" i="19"/>
  <c r="AC82" i="19"/>
  <c r="AA82" i="19"/>
  <c r="Y82" i="19"/>
  <c r="W82" i="19"/>
  <c r="U82" i="19"/>
  <c r="S82" i="19"/>
  <c r="Q82" i="19"/>
  <c r="O82" i="19"/>
  <c r="M82" i="19"/>
  <c r="K82" i="19"/>
  <c r="I82" i="19"/>
  <c r="G82" i="19"/>
  <c r="AG81" i="19"/>
  <c r="AE81" i="19"/>
  <c r="AC81" i="19"/>
  <c r="AA81" i="19"/>
  <c r="Y81" i="19"/>
  <c r="W81" i="19"/>
  <c r="U81" i="19"/>
  <c r="S81" i="19"/>
  <c r="Q81" i="19"/>
  <c r="O81" i="19"/>
  <c r="M81" i="19"/>
  <c r="K81" i="19"/>
  <c r="I81" i="19"/>
  <c r="G81" i="19"/>
  <c r="AG80" i="19"/>
  <c r="AE80" i="19"/>
  <c r="AC80" i="19"/>
  <c r="AA80" i="19"/>
  <c r="Y80" i="19"/>
  <c r="W80" i="19"/>
  <c r="U80" i="19"/>
  <c r="S80" i="19"/>
  <c r="Q80" i="19"/>
  <c r="O80" i="19"/>
  <c r="M80" i="19"/>
  <c r="K80" i="19"/>
  <c r="I80" i="19"/>
  <c r="G80" i="19"/>
  <c r="AG78" i="19"/>
  <c r="AE78" i="19"/>
  <c r="AC78" i="19"/>
  <c r="AA78" i="19"/>
  <c r="Y78" i="19"/>
  <c r="W78" i="19"/>
  <c r="U78" i="19"/>
  <c r="S78" i="19"/>
  <c r="Q78" i="19"/>
  <c r="O78" i="19"/>
  <c r="M78" i="19"/>
  <c r="K78" i="19"/>
  <c r="I78" i="19"/>
  <c r="G78" i="19"/>
  <c r="AG71" i="19"/>
  <c r="AE71" i="19"/>
  <c r="AC71" i="19"/>
  <c r="AA71" i="19"/>
  <c r="Y71" i="19"/>
  <c r="W71" i="19"/>
  <c r="U71" i="19"/>
  <c r="S71" i="19"/>
  <c r="Q71" i="19"/>
  <c r="O71" i="19"/>
  <c r="M71" i="19"/>
  <c r="K71" i="19"/>
  <c r="I71" i="19"/>
  <c r="G71" i="19"/>
  <c r="AG70" i="19"/>
  <c r="AE70" i="19"/>
  <c r="AC70" i="19"/>
  <c r="AA70" i="19"/>
  <c r="Y70" i="19"/>
  <c r="W70" i="19"/>
  <c r="U70" i="19"/>
  <c r="S70" i="19"/>
  <c r="Q70" i="19"/>
  <c r="O70" i="19"/>
  <c r="M70" i="19"/>
  <c r="K70" i="19"/>
  <c r="I70" i="19"/>
  <c r="G70" i="19"/>
  <c r="AG69" i="19"/>
  <c r="AE69" i="19"/>
  <c r="AC69" i="19"/>
  <c r="AA69" i="19"/>
  <c r="Y69" i="19"/>
  <c r="W69" i="19"/>
  <c r="U69" i="19"/>
  <c r="S69" i="19"/>
  <c r="Q69" i="19"/>
  <c r="O69" i="19"/>
  <c r="M69" i="19"/>
  <c r="K69" i="19"/>
  <c r="I69" i="19"/>
  <c r="G69" i="19"/>
  <c r="AG68" i="19"/>
  <c r="AE68" i="19"/>
  <c r="AC68" i="19"/>
  <c r="AA68" i="19"/>
  <c r="Y68" i="19"/>
  <c r="W68" i="19"/>
  <c r="U68" i="19"/>
  <c r="S68" i="19"/>
  <c r="Q68" i="19"/>
  <c r="O68" i="19"/>
  <c r="M68" i="19"/>
  <c r="K68" i="19"/>
  <c r="I68" i="19"/>
  <c r="G68" i="19"/>
  <c r="AG67" i="19"/>
  <c r="AE67" i="19"/>
  <c r="AC67" i="19"/>
  <c r="AA67" i="19"/>
  <c r="Y67" i="19"/>
  <c r="W67" i="19"/>
  <c r="U67" i="19"/>
  <c r="S67" i="19"/>
  <c r="Q67" i="19"/>
  <c r="O67" i="19"/>
  <c r="M67" i="19"/>
  <c r="K67" i="19"/>
  <c r="I67" i="19"/>
  <c r="G67" i="19"/>
  <c r="AG66" i="19"/>
  <c r="AE66" i="19"/>
  <c r="AC66" i="19"/>
  <c r="AA66" i="19"/>
  <c r="Y66" i="19"/>
  <c r="W66" i="19"/>
  <c r="U66" i="19"/>
  <c r="S66" i="19"/>
  <c r="Q66" i="19"/>
  <c r="O66" i="19"/>
  <c r="M66" i="19"/>
  <c r="K66" i="19"/>
  <c r="I66" i="19"/>
  <c r="G66" i="19"/>
  <c r="AG65" i="19"/>
  <c r="AE65" i="19"/>
  <c r="AC65" i="19"/>
  <c r="AA65" i="19"/>
  <c r="Y65" i="19"/>
  <c r="W65" i="19"/>
  <c r="U65" i="19"/>
  <c r="S65" i="19"/>
  <c r="Q65" i="19"/>
  <c r="O65" i="19"/>
  <c r="M65" i="19"/>
  <c r="K65" i="19"/>
  <c r="I65" i="19"/>
  <c r="G65" i="19"/>
  <c r="AG63" i="19"/>
  <c r="AE63" i="19"/>
  <c r="AC63" i="19"/>
  <c r="AA63" i="19"/>
  <c r="Y63" i="19"/>
  <c r="W63" i="19"/>
  <c r="U63" i="19"/>
  <c r="S63" i="19"/>
  <c r="Q63" i="19"/>
  <c r="O63" i="19"/>
  <c r="M63" i="19"/>
  <c r="K63" i="19"/>
  <c r="I63" i="19"/>
  <c r="G63" i="19"/>
  <c r="AG62" i="19"/>
  <c r="AE62" i="19"/>
  <c r="AC62" i="19"/>
  <c r="AA62" i="19"/>
  <c r="Y62" i="19"/>
  <c r="W62" i="19"/>
  <c r="U62" i="19"/>
  <c r="S62" i="19"/>
  <c r="Q62" i="19"/>
  <c r="O62" i="19"/>
  <c r="M62" i="19"/>
  <c r="K62" i="19"/>
  <c r="I62" i="19"/>
  <c r="G62" i="19"/>
  <c r="AG61" i="19"/>
  <c r="AE61" i="19"/>
  <c r="AC61" i="19"/>
  <c r="AA61" i="19"/>
  <c r="Y61" i="19"/>
  <c r="W61" i="19"/>
  <c r="U61" i="19"/>
  <c r="S61" i="19"/>
  <c r="Q61" i="19"/>
  <c r="O61" i="19"/>
  <c r="M61" i="19"/>
  <c r="K61" i="19"/>
  <c r="I61" i="19"/>
  <c r="G61" i="19"/>
  <c r="AG60" i="19"/>
  <c r="AE60" i="19"/>
  <c r="AC60" i="19"/>
  <c r="AA60" i="19"/>
  <c r="Y60" i="19"/>
  <c r="W60" i="19"/>
  <c r="U60" i="19"/>
  <c r="S60" i="19"/>
  <c r="Q60" i="19"/>
  <c r="O60" i="19"/>
  <c r="M60" i="19"/>
  <c r="K60" i="19"/>
  <c r="I60" i="19"/>
  <c r="G60" i="19"/>
  <c r="AG57" i="19"/>
  <c r="AE57" i="19"/>
  <c r="AC57" i="19"/>
  <c r="AA57" i="19"/>
  <c r="Y57" i="19"/>
  <c r="W57" i="19"/>
  <c r="U57" i="19"/>
  <c r="S57" i="19"/>
  <c r="Q57" i="19"/>
  <c r="O57" i="19"/>
  <c r="M57" i="19"/>
  <c r="K57" i="19"/>
  <c r="I57" i="19"/>
  <c r="G57" i="19"/>
  <c r="AG56" i="19"/>
  <c r="AE56" i="19"/>
  <c r="AC56" i="19"/>
  <c r="AA56" i="19"/>
  <c r="Y56" i="19"/>
  <c r="W56" i="19"/>
  <c r="U56" i="19"/>
  <c r="S56" i="19"/>
  <c r="Q56" i="19"/>
  <c r="O56" i="19"/>
  <c r="M56" i="19"/>
  <c r="K56" i="19"/>
  <c r="I56" i="19"/>
  <c r="G56" i="19"/>
  <c r="AG55" i="19"/>
  <c r="AE55" i="19"/>
  <c r="AC55" i="19"/>
  <c r="AA55" i="19"/>
  <c r="Y55" i="19"/>
  <c r="W55" i="19"/>
  <c r="U55" i="19"/>
  <c r="S55" i="19"/>
  <c r="Q55" i="19"/>
  <c r="O55" i="19"/>
  <c r="M55" i="19"/>
  <c r="K55" i="19"/>
  <c r="I55" i="19"/>
  <c r="G55" i="19"/>
  <c r="AG53" i="19"/>
  <c r="AE53" i="19"/>
  <c r="AC53" i="19"/>
  <c r="AA53" i="19"/>
  <c r="Y53" i="19"/>
  <c r="W53" i="19"/>
  <c r="U53" i="19"/>
  <c r="S53" i="19"/>
  <c r="Q53" i="19"/>
  <c r="O53" i="19"/>
  <c r="M53" i="19"/>
  <c r="K53" i="19"/>
  <c r="I53" i="19"/>
  <c r="G53" i="19"/>
  <c r="AG52" i="19"/>
  <c r="AE52" i="19"/>
  <c r="AC52" i="19"/>
  <c r="AA52" i="19"/>
  <c r="Y52" i="19"/>
  <c r="W52" i="19"/>
  <c r="U52" i="19"/>
  <c r="S52" i="19"/>
  <c r="Q52" i="19"/>
  <c r="O52" i="19"/>
  <c r="M52" i="19"/>
  <c r="K52" i="19"/>
  <c r="I52" i="19"/>
  <c r="G52" i="19"/>
  <c r="AG51" i="19"/>
  <c r="AE51" i="19"/>
  <c r="AC51" i="19"/>
  <c r="AA51" i="19"/>
  <c r="Y51" i="19"/>
  <c r="W51" i="19"/>
  <c r="U51" i="19"/>
  <c r="S51" i="19"/>
  <c r="Q51" i="19"/>
  <c r="O51" i="19"/>
  <c r="M51" i="19"/>
  <c r="K51" i="19"/>
  <c r="I51" i="19"/>
  <c r="G51" i="19"/>
  <c r="AG50" i="19"/>
  <c r="AE50" i="19"/>
  <c r="AC50" i="19"/>
  <c r="AA50" i="19"/>
  <c r="Y50" i="19"/>
  <c r="W50" i="19"/>
  <c r="U50" i="19"/>
  <c r="S50" i="19"/>
  <c r="Q50" i="19"/>
  <c r="O50" i="19"/>
  <c r="M50" i="19"/>
  <c r="K50" i="19"/>
  <c r="I50" i="19"/>
  <c r="G50" i="19"/>
  <c r="AG48" i="19"/>
  <c r="AE48" i="19"/>
  <c r="AC48" i="19"/>
  <c r="AA48" i="19"/>
  <c r="Y48" i="19"/>
  <c r="W48" i="19"/>
  <c r="U48" i="19"/>
  <c r="S48" i="19"/>
  <c r="Q48" i="19"/>
  <c r="O48" i="19"/>
  <c r="M48" i="19"/>
  <c r="K48" i="19"/>
  <c r="I48" i="19"/>
  <c r="G48" i="19"/>
  <c r="AG47" i="19"/>
  <c r="AE47" i="19"/>
  <c r="AC47" i="19"/>
  <c r="AA47" i="19"/>
  <c r="Y47" i="19"/>
  <c r="W47" i="19"/>
  <c r="U47" i="19"/>
  <c r="S47" i="19"/>
  <c r="Q47" i="19"/>
  <c r="O47" i="19"/>
  <c r="M47" i="19"/>
  <c r="K47" i="19"/>
  <c r="I47" i="19"/>
  <c r="G47" i="19"/>
  <c r="AG46" i="19"/>
  <c r="AE46" i="19"/>
  <c r="AC46" i="19"/>
  <c r="AA46" i="19"/>
  <c r="Y46" i="19"/>
  <c r="W46" i="19"/>
  <c r="U46" i="19"/>
  <c r="S46" i="19"/>
  <c r="Q46" i="19"/>
  <c r="O46" i="19"/>
  <c r="M46" i="19"/>
  <c r="K46" i="19"/>
  <c r="I46" i="19"/>
  <c r="G46" i="19"/>
  <c r="AG44" i="19"/>
  <c r="AE44" i="19"/>
  <c r="AC44" i="19"/>
  <c r="AA44" i="19"/>
  <c r="Y44" i="19"/>
  <c r="W44" i="19"/>
  <c r="U44" i="19"/>
  <c r="S44" i="19"/>
  <c r="Q44" i="19"/>
  <c r="O44" i="19"/>
  <c r="M44" i="19"/>
  <c r="K44" i="19"/>
  <c r="I44" i="19"/>
  <c r="G44" i="19"/>
  <c r="AG43" i="19"/>
  <c r="AE43" i="19"/>
  <c r="AC43" i="19"/>
  <c r="AA43" i="19"/>
  <c r="Y43" i="19"/>
  <c r="W43" i="19"/>
  <c r="U43" i="19"/>
  <c r="S43" i="19"/>
  <c r="Q43" i="19"/>
  <c r="O43" i="19"/>
  <c r="M43" i="19"/>
  <c r="K43" i="19"/>
  <c r="I43" i="19"/>
  <c r="G43" i="19"/>
  <c r="AG42" i="19"/>
  <c r="AE42" i="19"/>
  <c r="AC42" i="19"/>
  <c r="AA42" i="19"/>
  <c r="Y42" i="19"/>
  <c r="W42" i="19"/>
  <c r="U42" i="19"/>
  <c r="S42" i="19"/>
  <c r="Q42" i="19"/>
  <c r="O42" i="19"/>
  <c r="M42" i="19"/>
  <c r="K42" i="19"/>
  <c r="I42" i="19"/>
  <c r="G42" i="19"/>
  <c r="AG40" i="19"/>
  <c r="AE40" i="19"/>
  <c r="AC40" i="19"/>
  <c r="AA40" i="19"/>
  <c r="Y40" i="19"/>
  <c r="W40" i="19"/>
  <c r="U40" i="19"/>
  <c r="S40" i="19"/>
  <c r="Q40" i="19"/>
  <c r="O40" i="19"/>
  <c r="M40" i="19"/>
  <c r="K40" i="19"/>
  <c r="I40" i="19"/>
  <c r="G40" i="19"/>
  <c r="AG39" i="19"/>
  <c r="AE39" i="19"/>
  <c r="AC39" i="19"/>
  <c r="AA39" i="19"/>
  <c r="Y39" i="19"/>
  <c r="W39" i="19"/>
  <c r="U39" i="19"/>
  <c r="S39" i="19"/>
  <c r="Q39" i="19"/>
  <c r="O39" i="19"/>
  <c r="M39" i="19"/>
  <c r="K39" i="19"/>
  <c r="I39" i="19"/>
  <c r="G39" i="19"/>
  <c r="AG38" i="19"/>
  <c r="AE38" i="19"/>
  <c r="AC38" i="19"/>
  <c r="AA38" i="19"/>
  <c r="Y38" i="19"/>
  <c r="W38" i="19"/>
  <c r="U38" i="19"/>
  <c r="S38" i="19"/>
  <c r="Q38" i="19"/>
  <c r="O38" i="19"/>
  <c r="M38" i="19"/>
  <c r="K38" i="19"/>
  <c r="I38" i="19"/>
  <c r="G38" i="19"/>
  <c r="AG37" i="19"/>
  <c r="AE37" i="19"/>
  <c r="AC37" i="19"/>
  <c r="AA37" i="19"/>
  <c r="Y37" i="19"/>
  <c r="W37" i="19"/>
  <c r="U37" i="19"/>
  <c r="S37" i="19"/>
  <c r="Q37" i="19"/>
  <c r="O37" i="19"/>
  <c r="M37" i="19"/>
  <c r="K37" i="19"/>
  <c r="I37" i="19"/>
  <c r="G37" i="19"/>
  <c r="AG35" i="19"/>
  <c r="AE35" i="19"/>
  <c r="AC35" i="19"/>
  <c r="AA35" i="19"/>
  <c r="Y35" i="19"/>
  <c r="W35" i="19"/>
  <c r="U35" i="19"/>
  <c r="S35" i="19"/>
  <c r="Q35" i="19"/>
  <c r="O35" i="19"/>
  <c r="M35" i="19"/>
  <c r="K35" i="19"/>
  <c r="I35" i="19"/>
  <c r="G35" i="19"/>
  <c r="AG34" i="19"/>
  <c r="AE34" i="19"/>
  <c r="AC34" i="19"/>
  <c r="AA34" i="19"/>
  <c r="Y34" i="19"/>
  <c r="W34" i="19"/>
  <c r="U34" i="19"/>
  <c r="S34" i="19"/>
  <c r="Q34" i="19"/>
  <c r="O34" i="19"/>
  <c r="M34" i="19"/>
  <c r="K34" i="19"/>
  <c r="I34" i="19"/>
  <c r="G34" i="19"/>
  <c r="AG32" i="19"/>
  <c r="AE32" i="19"/>
  <c r="AC32" i="19"/>
  <c r="AA32" i="19"/>
  <c r="Y32" i="19"/>
  <c r="W32" i="19"/>
  <c r="U32" i="19"/>
  <c r="S32" i="19"/>
  <c r="Q32" i="19"/>
  <c r="O32" i="19"/>
  <c r="M32" i="19"/>
  <c r="K32" i="19"/>
  <c r="I32" i="19"/>
  <c r="G32" i="19"/>
  <c r="AG31" i="19"/>
  <c r="AE31" i="19"/>
  <c r="AC31" i="19"/>
  <c r="AA31" i="19"/>
  <c r="Y31" i="19"/>
  <c r="W31" i="19"/>
  <c r="U31" i="19"/>
  <c r="S31" i="19"/>
  <c r="Q31" i="19"/>
  <c r="O31" i="19"/>
  <c r="M31" i="19"/>
  <c r="K31" i="19"/>
  <c r="I31" i="19"/>
  <c r="G31" i="19"/>
  <c r="AG30" i="19"/>
  <c r="AE30" i="19"/>
  <c r="AC30" i="19"/>
  <c r="AA30" i="19"/>
  <c r="Y30" i="19"/>
  <c r="W30" i="19"/>
  <c r="U30" i="19"/>
  <c r="S30" i="19"/>
  <c r="Q30" i="19"/>
  <c r="O30" i="19"/>
  <c r="M30" i="19"/>
  <c r="K30" i="19"/>
  <c r="I30" i="19"/>
  <c r="G30" i="19"/>
  <c r="AG29" i="19"/>
  <c r="AE29" i="19"/>
  <c r="AC29" i="19"/>
  <c r="AA29" i="19"/>
  <c r="Y29" i="19"/>
  <c r="W29" i="19"/>
  <c r="U29" i="19"/>
  <c r="S29" i="19"/>
  <c r="Q29" i="19"/>
  <c r="O29" i="19"/>
  <c r="M29" i="19"/>
  <c r="K29" i="19"/>
  <c r="I29" i="19"/>
  <c r="G29" i="19"/>
  <c r="AG28" i="19"/>
  <c r="AE28" i="19"/>
  <c r="AC28" i="19"/>
  <c r="AA28" i="19"/>
  <c r="Y28" i="19"/>
  <c r="W28" i="19"/>
  <c r="U28" i="19"/>
  <c r="S28" i="19"/>
  <c r="Q28" i="19"/>
  <c r="O28" i="19"/>
  <c r="M28" i="19"/>
  <c r="K28" i="19"/>
  <c r="I28" i="19"/>
  <c r="G28" i="19"/>
  <c r="AG27" i="19"/>
  <c r="AE27" i="19"/>
  <c r="AC27" i="19"/>
  <c r="AA27" i="19"/>
  <c r="Y27" i="19"/>
  <c r="W27" i="19"/>
  <c r="U27" i="19"/>
  <c r="S27" i="19"/>
  <c r="Q27" i="19"/>
  <c r="O27" i="19"/>
  <c r="M27" i="19"/>
  <c r="K27" i="19"/>
  <c r="I27" i="19"/>
  <c r="G27" i="19"/>
  <c r="AG26" i="19"/>
  <c r="AE26" i="19"/>
  <c r="AC26" i="19"/>
  <c r="AA26" i="19"/>
  <c r="Y26" i="19"/>
  <c r="W26" i="19"/>
  <c r="U26" i="19"/>
  <c r="S26" i="19"/>
  <c r="Q26" i="19"/>
  <c r="O26" i="19"/>
  <c r="M26" i="19"/>
  <c r="K26" i="19"/>
  <c r="I26" i="19"/>
  <c r="G26" i="19"/>
  <c r="AG25" i="19"/>
  <c r="AE25" i="19"/>
  <c r="AC25" i="19"/>
  <c r="AA25" i="19"/>
  <c r="Y25" i="19"/>
  <c r="W25" i="19"/>
  <c r="U25" i="19"/>
  <c r="S25" i="19"/>
  <c r="Q25" i="19"/>
  <c r="O25" i="19"/>
  <c r="M25" i="19"/>
  <c r="K25" i="19"/>
  <c r="I25" i="19"/>
  <c r="G25" i="19"/>
  <c r="AG24" i="19"/>
  <c r="AE24" i="19"/>
  <c r="AC24" i="19"/>
  <c r="AA24" i="19"/>
  <c r="Y24" i="19"/>
  <c r="W24" i="19"/>
  <c r="U24" i="19"/>
  <c r="S24" i="19"/>
  <c r="Q24" i="19"/>
  <c r="O24" i="19"/>
  <c r="M24" i="19"/>
  <c r="K24" i="19"/>
  <c r="I24" i="19"/>
  <c r="G24" i="19"/>
  <c r="AG23" i="19"/>
  <c r="AE23" i="19"/>
  <c r="AC23" i="19"/>
  <c r="AA23" i="19"/>
  <c r="Y23" i="19"/>
  <c r="W23" i="19"/>
  <c r="U23" i="19"/>
  <c r="S23" i="19"/>
  <c r="Q23" i="19"/>
  <c r="O23" i="19"/>
  <c r="M23" i="19"/>
  <c r="K23" i="19"/>
  <c r="I23" i="19"/>
  <c r="G23" i="19"/>
  <c r="AG22" i="19"/>
  <c r="AE22" i="19"/>
  <c r="AC22" i="19"/>
  <c r="AA22" i="19"/>
  <c r="Y22" i="19"/>
  <c r="W22" i="19"/>
  <c r="U22" i="19"/>
  <c r="S22" i="19"/>
  <c r="Q22" i="19"/>
  <c r="O22" i="19"/>
  <c r="M22" i="19"/>
  <c r="K22" i="19"/>
  <c r="I22" i="19"/>
  <c r="G22" i="19"/>
  <c r="AG20" i="19"/>
  <c r="AE20" i="19"/>
  <c r="AC20" i="19"/>
  <c r="AA20" i="19"/>
  <c r="Y20" i="19"/>
  <c r="W20" i="19"/>
  <c r="U20" i="19"/>
  <c r="S20" i="19"/>
  <c r="Q20" i="19"/>
  <c r="O20" i="19"/>
  <c r="M20" i="19"/>
  <c r="K20" i="19"/>
  <c r="I20" i="19"/>
  <c r="G20" i="19"/>
  <c r="AG19" i="19"/>
  <c r="AE19" i="19"/>
  <c r="AC19" i="19"/>
  <c r="AA19" i="19"/>
  <c r="Y19" i="19"/>
  <c r="W19" i="19"/>
  <c r="U19" i="19"/>
  <c r="S19" i="19"/>
  <c r="Q19" i="19"/>
  <c r="O19" i="19"/>
  <c r="M19" i="19"/>
  <c r="K19" i="19"/>
  <c r="I19" i="19"/>
  <c r="G19" i="19"/>
  <c r="AG18" i="19"/>
  <c r="AE18" i="19"/>
  <c r="AC18" i="19"/>
  <c r="AA18" i="19"/>
  <c r="Y18" i="19"/>
  <c r="W18" i="19"/>
  <c r="U18" i="19"/>
  <c r="S18" i="19"/>
  <c r="Q18" i="19"/>
  <c r="O18" i="19"/>
  <c r="M18" i="19"/>
  <c r="K18" i="19"/>
  <c r="I18" i="19"/>
  <c r="G18" i="19"/>
  <c r="AG17" i="19"/>
  <c r="AE17" i="19"/>
  <c r="AC17" i="19"/>
  <c r="AA17" i="19"/>
  <c r="Y17" i="19"/>
  <c r="W17" i="19"/>
  <c r="U17" i="19"/>
  <c r="S17" i="19"/>
  <c r="Q17" i="19"/>
  <c r="O17" i="19"/>
  <c r="M17" i="19"/>
  <c r="K17" i="19"/>
  <c r="I17" i="19"/>
  <c r="G17" i="19"/>
  <c r="AG16" i="19"/>
  <c r="AE16" i="19"/>
  <c r="AC16" i="19"/>
  <c r="AA16" i="19"/>
  <c r="Y16" i="19"/>
  <c r="W16" i="19"/>
  <c r="U16" i="19"/>
  <c r="S16" i="19"/>
  <c r="Q16" i="19"/>
  <c r="O16" i="19"/>
  <c r="M16" i="19"/>
  <c r="K16" i="19"/>
  <c r="I16" i="19"/>
  <c r="G16" i="19"/>
  <c r="AG15" i="19"/>
  <c r="AE15" i="19"/>
  <c r="AC15" i="19"/>
  <c r="AA15" i="19"/>
  <c r="Y15" i="19"/>
  <c r="W15" i="19"/>
  <c r="U15" i="19"/>
  <c r="S15" i="19"/>
  <c r="Q15" i="19"/>
  <c r="O15" i="19"/>
  <c r="M15" i="19"/>
  <c r="K15" i="19"/>
  <c r="I15" i="19"/>
  <c r="G15" i="19"/>
  <c r="AG14" i="19"/>
  <c r="AE14" i="19"/>
  <c r="AC14" i="19"/>
  <c r="AA14" i="19"/>
  <c r="Y14" i="19"/>
  <c r="W14" i="19"/>
  <c r="U14" i="19"/>
  <c r="S14" i="19"/>
  <c r="Q14" i="19"/>
  <c r="O14" i="19"/>
  <c r="M14" i="19"/>
  <c r="K14" i="19"/>
  <c r="I14" i="19"/>
  <c r="G14" i="19"/>
  <c r="AG13" i="19"/>
  <c r="AE13" i="19"/>
  <c r="AC13" i="19"/>
  <c r="AA13" i="19"/>
  <c r="Y13" i="19"/>
  <c r="W13" i="19"/>
  <c r="U13" i="19"/>
  <c r="S13" i="19"/>
  <c r="Q13" i="19"/>
  <c r="O13" i="19"/>
  <c r="M13" i="19"/>
  <c r="K13" i="19"/>
  <c r="I13" i="19"/>
  <c r="G13" i="19"/>
  <c r="AG12" i="19"/>
  <c r="AE12" i="19"/>
  <c r="AC12" i="19"/>
  <c r="AA12" i="19"/>
  <c r="Y12" i="19"/>
  <c r="W12" i="19"/>
  <c r="U12" i="19"/>
  <c r="S12" i="19"/>
  <c r="Q12" i="19"/>
  <c r="O12" i="19"/>
  <c r="M12" i="19"/>
  <c r="K12" i="19"/>
  <c r="I12" i="19"/>
  <c r="G12" i="19"/>
  <c r="AG11" i="19"/>
  <c r="AE11" i="19"/>
  <c r="AC11" i="19"/>
  <c r="AA11" i="19"/>
  <c r="Y11" i="19"/>
  <c r="W11" i="19"/>
  <c r="U11" i="19"/>
  <c r="S11" i="19"/>
  <c r="Q11" i="19"/>
  <c r="O11" i="19"/>
  <c r="M11" i="19"/>
  <c r="K11" i="19"/>
  <c r="I11" i="19"/>
  <c r="G11" i="19"/>
  <c r="AG10" i="19"/>
  <c r="AE10" i="19"/>
  <c r="AC10" i="19"/>
  <c r="AA10" i="19"/>
  <c r="Y10" i="19"/>
  <c r="W10" i="19"/>
  <c r="U10" i="19"/>
  <c r="S10" i="19"/>
  <c r="Q10" i="19"/>
  <c r="O10" i="19"/>
  <c r="M10" i="19"/>
  <c r="K10" i="19"/>
  <c r="I10" i="19"/>
  <c r="G10" i="19"/>
  <c r="AG9" i="19"/>
  <c r="AE9" i="19"/>
  <c r="AC9" i="19"/>
  <c r="AA9" i="19"/>
  <c r="Y9" i="19"/>
  <c r="W9" i="19"/>
  <c r="U9" i="19"/>
  <c r="S9" i="19"/>
  <c r="Q9" i="19"/>
  <c r="O9" i="19"/>
  <c r="M9" i="19"/>
  <c r="K9" i="19"/>
  <c r="I9" i="19"/>
  <c r="G9" i="19"/>
  <c r="AG8" i="19"/>
  <c r="AE8" i="19"/>
  <c r="AC8" i="19"/>
  <c r="AA8" i="19"/>
  <c r="Y8" i="19"/>
  <c r="W8" i="19"/>
  <c r="U8" i="19"/>
  <c r="S8" i="19"/>
  <c r="Q8" i="19"/>
  <c r="O8" i="19"/>
  <c r="M8" i="19"/>
  <c r="K8" i="19"/>
  <c r="I8" i="19"/>
  <c r="G8" i="19"/>
  <c r="AG7" i="19"/>
  <c r="AE7" i="19"/>
  <c r="AC7" i="19"/>
  <c r="AA7" i="19"/>
  <c r="Y7" i="19"/>
  <c r="W7" i="19"/>
  <c r="U7" i="19"/>
  <c r="S7" i="19"/>
  <c r="Q7" i="19"/>
  <c r="O7" i="19"/>
  <c r="M7" i="19"/>
  <c r="K7" i="19"/>
  <c r="I7" i="19"/>
  <c r="G7" i="19"/>
  <c r="AG6" i="19"/>
  <c r="AE6" i="19"/>
  <c r="AC6" i="19"/>
  <c r="AA6" i="19"/>
  <c r="Y6" i="19"/>
  <c r="W6" i="19"/>
  <c r="U6" i="19"/>
  <c r="S6" i="19"/>
  <c r="Q6" i="19"/>
  <c r="O6" i="19"/>
  <c r="M6" i="19"/>
  <c r="K6" i="19"/>
  <c r="I6" i="19"/>
  <c r="G6" i="19"/>
  <c r="G76" i="20"/>
  <c r="I76" i="20"/>
  <c r="K76" i="20"/>
  <c r="M76" i="20"/>
  <c r="O76" i="20"/>
  <c r="Q76" i="20"/>
  <c r="S76" i="20"/>
  <c r="U76" i="20"/>
  <c r="W76" i="20"/>
  <c r="Y76" i="20"/>
  <c r="AA76" i="20"/>
  <c r="AC76" i="20"/>
  <c r="AE76" i="20"/>
  <c r="AG76" i="20"/>
  <c r="G77" i="20"/>
  <c r="I77" i="20"/>
  <c r="K77" i="20"/>
  <c r="M77" i="20"/>
  <c r="O77" i="20"/>
  <c r="Q77" i="20"/>
  <c r="S77" i="20"/>
  <c r="U77" i="20"/>
  <c r="W77" i="20"/>
  <c r="Y77" i="20"/>
  <c r="AA77" i="20"/>
  <c r="AC77" i="20"/>
  <c r="AE77" i="20"/>
  <c r="AG77" i="20"/>
  <c r="G78" i="20"/>
  <c r="I78" i="20"/>
  <c r="K78" i="20"/>
  <c r="M78" i="20"/>
  <c r="O78" i="20"/>
  <c r="Q78" i="20"/>
  <c r="S78" i="20"/>
  <c r="U78" i="20"/>
  <c r="W78" i="20"/>
  <c r="Y78" i="20"/>
  <c r="AA78" i="20"/>
  <c r="AC78" i="20"/>
  <c r="AE78" i="20"/>
  <c r="AG78" i="20"/>
  <c r="G79" i="20"/>
  <c r="I79" i="20"/>
  <c r="K79" i="20"/>
  <c r="M79" i="20"/>
  <c r="O79" i="20"/>
  <c r="Q79" i="20"/>
  <c r="S79" i="20"/>
  <c r="U79" i="20"/>
  <c r="W79" i="20"/>
  <c r="Y79" i="20"/>
  <c r="AA79" i="20"/>
  <c r="AC79" i="20"/>
  <c r="AE79" i="20"/>
  <c r="AG79" i="20"/>
  <c r="G80" i="20"/>
  <c r="I80" i="20"/>
  <c r="K80" i="20"/>
  <c r="M80" i="20"/>
  <c r="O80" i="20"/>
  <c r="Q80" i="20"/>
  <c r="S80" i="20"/>
  <c r="U80" i="20"/>
  <c r="W80" i="20"/>
  <c r="Y80" i="20"/>
  <c r="AA80" i="20"/>
  <c r="AC80" i="20"/>
  <c r="AE80" i="20"/>
  <c r="AG80" i="20"/>
  <c r="G81" i="20"/>
  <c r="I81" i="20"/>
  <c r="K81" i="20"/>
  <c r="M81" i="20"/>
  <c r="O81" i="20"/>
  <c r="Q81" i="20"/>
  <c r="S81" i="20"/>
  <c r="U81" i="20"/>
  <c r="W81" i="20"/>
  <c r="Y81" i="20"/>
  <c r="AA81" i="20"/>
  <c r="AC81" i="20"/>
  <c r="AE81" i="20"/>
  <c r="AG81" i="20"/>
  <c r="G82" i="20"/>
  <c r="I82" i="20"/>
  <c r="K82" i="20"/>
  <c r="M82" i="20"/>
  <c r="O82" i="20"/>
  <c r="Q82" i="20"/>
  <c r="S82" i="20"/>
  <c r="U82" i="20"/>
  <c r="W82" i="20"/>
  <c r="Y82" i="20"/>
  <c r="AA82" i="20"/>
  <c r="AC82" i="20"/>
  <c r="AE82" i="20"/>
  <c r="AG82" i="20"/>
  <c r="G83" i="20"/>
  <c r="I83" i="20"/>
  <c r="K83" i="20"/>
  <c r="M83" i="20"/>
  <c r="O83" i="20"/>
  <c r="Q83" i="20"/>
  <c r="S83" i="20"/>
  <c r="U83" i="20"/>
  <c r="W83" i="20"/>
  <c r="Y83" i="20"/>
  <c r="AA83" i="20"/>
  <c r="AC83" i="20"/>
  <c r="AE83" i="20"/>
  <c r="AG83" i="20"/>
  <c r="G84" i="20"/>
  <c r="I84" i="20"/>
  <c r="K84" i="20"/>
  <c r="M84" i="20"/>
  <c r="O84" i="20"/>
  <c r="Q84" i="20"/>
  <c r="S84" i="20"/>
  <c r="U84" i="20"/>
  <c r="W84" i="20"/>
  <c r="Y84" i="20"/>
  <c r="AA84" i="20"/>
  <c r="AC84" i="20"/>
  <c r="AE84" i="20"/>
  <c r="AG84" i="20"/>
  <c r="G85" i="20"/>
  <c r="I85" i="20"/>
  <c r="K85" i="20"/>
  <c r="M85" i="20"/>
  <c r="O85" i="20"/>
  <c r="Q85" i="20"/>
  <c r="S85" i="20"/>
  <c r="U85" i="20"/>
  <c r="W85" i="20"/>
  <c r="Y85" i="20"/>
  <c r="AA85" i="20"/>
  <c r="AC85" i="20"/>
  <c r="AE85" i="20"/>
  <c r="AG85" i="20"/>
  <c r="G86" i="20"/>
  <c r="I86" i="20"/>
  <c r="K86" i="20"/>
  <c r="M86" i="20"/>
  <c r="O86" i="20"/>
  <c r="Q86" i="20"/>
  <c r="S86" i="20"/>
  <c r="U86" i="20"/>
  <c r="W86" i="20"/>
  <c r="Y86" i="20"/>
  <c r="AA86" i="20"/>
  <c r="AC86" i="20"/>
  <c r="AE86" i="20"/>
  <c r="AG86" i="20"/>
  <c r="G87" i="20"/>
  <c r="I87" i="20"/>
  <c r="K87" i="20"/>
  <c r="M87" i="20"/>
  <c r="O87" i="20"/>
  <c r="Q87" i="20"/>
  <c r="S87" i="20"/>
  <c r="U87" i="20"/>
  <c r="W87" i="20"/>
  <c r="Y87" i="20"/>
  <c r="AA87" i="20"/>
  <c r="AC87" i="20"/>
  <c r="AE87" i="20"/>
  <c r="AG87" i="20"/>
  <c r="G88" i="20"/>
  <c r="I88" i="20"/>
  <c r="K88" i="20"/>
  <c r="M88" i="20"/>
  <c r="O88" i="20"/>
  <c r="Q88" i="20"/>
  <c r="S88" i="20"/>
  <c r="U88" i="20"/>
  <c r="W88" i="20"/>
  <c r="Y88" i="20"/>
  <c r="AA88" i="20"/>
  <c r="AC88" i="20"/>
  <c r="AE88" i="20"/>
  <c r="AG88" i="20"/>
  <c r="G89" i="20"/>
  <c r="I89" i="20"/>
  <c r="K89" i="20"/>
  <c r="M89" i="20"/>
  <c r="O89" i="20"/>
  <c r="Q89" i="20"/>
  <c r="S89" i="20"/>
  <c r="U89" i="20"/>
  <c r="W89" i="20"/>
  <c r="Y89" i="20"/>
  <c r="AA89" i="20"/>
  <c r="AC89" i="20"/>
  <c r="AE89" i="20"/>
  <c r="AG89" i="20"/>
  <c r="G90" i="20"/>
  <c r="I90" i="20"/>
  <c r="K90" i="20"/>
  <c r="M90" i="20"/>
  <c r="O90" i="20"/>
  <c r="Q90" i="20"/>
  <c r="S90" i="20"/>
  <c r="U90" i="20"/>
  <c r="W90" i="20"/>
  <c r="Y90" i="20"/>
  <c r="AA90" i="20"/>
  <c r="AC90" i="20"/>
  <c r="AE90" i="20"/>
  <c r="AG90" i="20"/>
  <c r="G91" i="20"/>
  <c r="I91" i="20"/>
  <c r="K91" i="20"/>
  <c r="M91" i="20"/>
  <c r="O91" i="20"/>
  <c r="Q91" i="20"/>
  <c r="S91" i="20"/>
  <c r="U91" i="20"/>
  <c r="W91" i="20"/>
  <c r="Y91" i="20"/>
  <c r="AA91" i="20"/>
  <c r="AC91" i="20"/>
  <c r="AE91" i="20"/>
  <c r="AG91" i="20"/>
  <c r="G92" i="20"/>
  <c r="I92" i="20"/>
  <c r="K92" i="20"/>
  <c r="M92" i="20"/>
  <c r="O92" i="20"/>
  <c r="Q92" i="20"/>
  <c r="S92" i="20"/>
  <c r="U92" i="20"/>
  <c r="W92" i="20"/>
  <c r="Y92" i="20"/>
  <c r="AA92" i="20"/>
  <c r="AC92" i="20"/>
  <c r="AE92" i="20"/>
  <c r="AG92" i="20"/>
  <c r="G93" i="20"/>
  <c r="I93" i="20"/>
  <c r="K93" i="20"/>
  <c r="M93" i="20"/>
  <c r="O93" i="20"/>
  <c r="Q93" i="20"/>
  <c r="S93" i="20"/>
  <c r="U93" i="20"/>
  <c r="W93" i="20"/>
  <c r="Y93" i="20"/>
  <c r="AA93" i="20"/>
  <c r="AC93" i="20"/>
  <c r="AE93" i="20"/>
  <c r="AG93" i="20"/>
  <c r="G94" i="20"/>
  <c r="I94" i="20"/>
  <c r="K94" i="20"/>
  <c r="M94" i="20"/>
  <c r="O94" i="20"/>
  <c r="Q94" i="20"/>
  <c r="S94" i="20"/>
  <c r="U94" i="20"/>
  <c r="W94" i="20"/>
  <c r="Y94" i="20"/>
  <c r="AA94" i="20"/>
  <c r="AC94" i="20"/>
  <c r="AE94" i="20"/>
  <c r="AG94" i="20"/>
  <c r="G95" i="20"/>
  <c r="I95" i="20"/>
  <c r="K95" i="20"/>
  <c r="M95" i="20"/>
  <c r="O95" i="20"/>
  <c r="Q95" i="20"/>
  <c r="S95" i="20"/>
  <c r="U95" i="20"/>
  <c r="W95" i="20"/>
  <c r="Y95" i="20"/>
  <c r="AA95" i="20"/>
  <c r="AC95" i="20"/>
  <c r="AE95" i="20"/>
  <c r="AG95" i="20"/>
  <c r="G96" i="20"/>
  <c r="I96" i="20"/>
  <c r="K96" i="20"/>
  <c r="M96" i="20"/>
  <c r="O96" i="20"/>
  <c r="Q96" i="20"/>
  <c r="S96" i="20"/>
  <c r="U96" i="20"/>
  <c r="W96" i="20"/>
  <c r="Y96" i="20"/>
  <c r="AA96" i="20"/>
  <c r="AC96" i="20"/>
  <c r="AE96" i="20"/>
  <c r="AG96" i="20"/>
  <c r="G97" i="20"/>
  <c r="I97" i="20"/>
  <c r="K97" i="20"/>
  <c r="M97" i="20"/>
  <c r="O97" i="20"/>
  <c r="Q97" i="20"/>
  <c r="S97" i="20"/>
  <c r="U97" i="20"/>
  <c r="W97" i="20"/>
  <c r="Y97" i="20"/>
  <c r="AA97" i="20"/>
  <c r="AC97" i="20"/>
  <c r="AE97" i="20"/>
  <c r="AG97" i="20"/>
  <c r="G98" i="20"/>
  <c r="I98" i="20"/>
  <c r="K98" i="20"/>
  <c r="M98" i="20"/>
  <c r="O98" i="20"/>
  <c r="Q98" i="20"/>
  <c r="S98" i="20"/>
  <c r="U98" i="20"/>
  <c r="W98" i="20"/>
  <c r="Y98" i="20"/>
  <c r="AA98" i="20"/>
  <c r="AC98" i="20"/>
  <c r="AE98" i="20"/>
  <c r="AG98" i="20"/>
  <c r="G99" i="20"/>
  <c r="I99" i="20"/>
  <c r="K99" i="20"/>
  <c r="M99" i="20"/>
  <c r="O99" i="20"/>
  <c r="Q99" i="20"/>
  <c r="S99" i="20"/>
  <c r="U99" i="20"/>
  <c r="W99" i="20"/>
  <c r="Y99" i="20"/>
  <c r="AA99" i="20"/>
  <c r="AC99" i="20"/>
  <c r="AE99" i="20"/>
  <c r="AG99" i="20"/>
  <c r="G100" i="20"/>
  <c r="I100" i="20"/>
  <c r="K100" i="20"/>
  <c r="M100" i="20"/>
  <c r="O100" i="20"/>
  <c r="Q100" i="20"/>
  <c r="S100" i="20"/>
  <c r="U100" i="20"/>
  <c r="W100" i="20"/>
  <c r="Y100" i="20"/>
  <c r="AA100" i="20"/>
  <c r="AC100" i="20"/>
  <c r="AE100" i="20"/>
  <c r="AG100" i="20"/>
  <c r="G101" i="20"/>
  <c r="I101" i="20"/>
  <c r="K101" i="20"/>
  <c r="M101" i="20"/>
  <c r="O101" i="20"/>
  <c r="Q101" i="20"/>
  <c r="S101" i="20"/>
  <c r="U101" i="20"/>
  <c r="W101" i="20"/>
  <c r="Y101" i="20"/>
  <c r="AA101" i="20"/>
  <c r="AC101" i="20"/>
  <c r="AE101" i="20"/>
  <c r="AG101" i="20"/>
  <c r="G102" i="20"/>
  <c r="I102" i="20"/>
  <c r="K102" i="20"/>
  <c r="M102" i="20"/>
  <c r="O102" i="20"/>
  <c r="Q102" i="20"/>
  <c r="S102" i="20"/>
  <c r="U102" i="20"/>
  <c r="W102" i="20"/>
  <c r="Y102" i="20"/>
  <c r="AA102" i="20"/>
  <c r="AC102" i="20"/>
  <c r="AE102" i="20"/>
  <c r="AG102" i="20"/>
  <c r="G103" i="20"/>
  <c r="I103" i="20"/>
  <c r="K103" i="20"/>
  <c r="M103" i="20"/>
  <c r="O103" i="20"/>
  <c r="Q103" i="20"/>
  <c r="S103" i="20"/>
  <c r="U103" i="20"/>
  <c r="W103" i="20"/>
  <c r="Y103" i="20"/>
  <c r="AA103" i="20"/>
  <c r="AC103" i="20"/>
  <c r="AE103" i="20"/>
  <c r="AG103" i="20"/>
  <c r="G104" i="20"/>
  <c r="I104" i="20"/>
  <c r="K104" i="20"/>
  <c r="M104" i="20"/>
  <c r="O104" i="20"/>
  <c r="Q104" i="20"/>
  <c r="S104" i="20"/>
  <c r="U104" i="20"/>
  <c r="W104" i="20"/>
  <c r="Y104" i="20"/>
  <c r="AA104" i="20"/>
  <c r="AC104" i="20"/>
  <c r="AE104" i="20"/>
  <c r="AG104" i="20"/>
  <c r="G105" i="20"/>
  <c r="I105" i="20"/>
  <c r="K105" i="20"/>
  <c r="M105" i="20"/>
  <c r="O105" i="20"/>
  <c r="Q105" i="20"/>
  <c r="S105" i="20"/>
  <c r="U105" i="20"/>
  <c r="W105" i="20"/>
  <c r="Y105" i="20"/>
  <c r="AA105" i="20"/>
  <c r="AC105" i="20"/>
  <c r="AE105" i="20"/>
  <c r="AG105" i="20"/>
  <c r="G106" i="20"/>
  <c r="I106" i="20"/>
  <c r="K106" i="20"/>
  <c r="M106" i="20"/>
  <c r="AH106" i="20" s="1"/>
  <c r="O106" i="20"/>
  <c r="Q106" i="20"/>
  <c r="S106" i="20"/>
  <c r="U106" i="20"/>
  <c r="W106" i="20"/>
  <c r="Y106" i="20"/>
  <c r="AA106" i="20"/>
  <c r="AC106" i="20"/>
  <c r="AE106" i="20"/>
  <c r="AG106" i="20"/>
  <c r="G107" i="20"/>
  <c r="I107" i="20"/>
  <c r="K107" i="20"/>
  <c r="M107" i="20"/>
  <c r="O107" i="20"/>
  <c r="Q107" i="20"/>
  <c r="S107" i="20"/>
  <c r="U107" i="20"/>
  <c r="W107" i="20"/>
  <c r="Y107" i="20"/>
  <c r="AA107" i="20"/>
  <c r="AC107" i="20"/>
  <c r="AE107" i="20"/>
  <c r="AG107" i="20"/>
  <c r="G108" i="20"/>
  <c r="I108" i="20"/>
  <c r="K108" i="20"/>
  <c r="M108" i="20"/>
  <c r="O108" i="20"/>
  <c r="Q108" i="20"/>
  <c r="S108" i="20"/>
  <c r="U108" i="20"/>
  <c r="W108" i="20"/>
  <c r="Y108" i="20"/>
  <c r="AA108" i="20"/>
  <c r="AC108" i="20"/>
  <c r="AE108" i="20"/>
  <c r="AG108" i="20"/>
  <c r="G109" i="20"/>
  <c r="I109" i="20"/>
  <c r="K109" i="20"/>
  <c r="M109" i="20"/>
  <c r="O109" i="20"/>
  <c r="Q109" i="20"/>
  <c r="S109" i="20"/>
  <c r="U109" i="20"/>
  <c r="W109" i="20"/>
  <c r="Y109" i="20"/>
  <c r="AA109" i="20"/>
  <c r="AC109" i="20"/>
  <c r="AE109" i="20"/>
  <c r="AG109" i="20"/>
  <c r="G110" i="20"/>
  <c r="I110" i="20"/>
  <c r="K110" i="20"/>
  <c r="M110" i="20"/>
  <c r="O110" i="20"/>
  <c r="Q110" i="20"/>
  <c r="S110" i="20"/>
  <c r="U110" i="20"/>
  <c r="W110" i="20"/>
  <c r="Y110" i="20"/>
  <c r="AA110" i="20"/>
  <c r="AC110" i="20"/>
  <c r="AE110" i="20"/>
  <c r="AG110" i="20"/>
  <c r="G111" i="20"/>
  <c r="I111" i="20"/>
  <c r="K111" i="20"/>
  <c r="M111" i="20"/>
  <c r="O111" i="20"/>
  <c r="Q111" i="20"/>
  <c r="S111" i="20"/>
  <c r="U111" i="20"/>
  <c r="W111" i="20"/>
  <c r="Y111" i="20"/>
  <c r="AA111" i="20"/>
  <c r="AC111" i="20"/>
  <c r="AE111" i="20"/>
  <c r="AG111" i="20"/>
  <c r="G112" i="20"/>
  <c r="I112" i="20"/>
  <c r="K112" i="20"/>
  <c r="M112" i="20"/>
  <c r="O112" i="20"/>
  <c r="Q112" i="20"/>
  <c r="S112" i="20"/>
  <c r="U112" i="20"/>
  <c r="W112" i="20"/>
  <c r="Y112" i="20"/>
  <c r="AA112" i="20"/>
  <c r="AC112" i="20"/>
  <c r="AE112" i="20"/>
  <c r="AG112" i="20"/>
  <c r="G113" i="20"/>
  <c r="I113" i="20"/>
  <c r="K113" i="20"/>
  <c r="M113" i="20"/>
  <c r="O113" i="20"/>
  <c r="Q113" i="20"/>
  <c r="S113" i="20"/>
  <c r="U113" i="20"/>
  <c r="W113" i="20"/>
  <c r="Y113" i="20"/>
  <c r="AA113" i="20"/>
  <c r="AC113" i="20"/>
  <c r="AE113" i="20"/>
  <c r="AG113" i="20"/>
  <c r="G114" i="20"/>
  <c r="I114" i="20"/>
  <c r="K114" i="20"/>
  <c r="M114" i="20"/>
  <c r="O114" i="20"/>
  <c r="Q114" i="20"/>
  <c r="S114" i="20"/>
  <c r="U114" i="20"/>
  <c r="W114" i="20"/>
  <c r="Y114" i="20"/>
  <c r="AA114" i="20"/>
  <c r="AC114" i="20"/>
  <c r="AE114" i="20"/>
  <c r="AG114" i="20"/>
  <c r="G115" i="20"/>
  <c r="I115" i="20"/>
  <c r="K115" i="20"/>
  <c r="M115" i="20"/>
  <c r="O115" i="20"/>
  <c r="Q115" i="20"/>
  <c r="S115" i="20"/>
  <c r="U115" i="20"/>
  <c r="W115" i="20"/>
  <c r="Y115" i="20"/>
  <c r="AA115" i="20"/>
  <c r="AC115" i="20"/>
  <c r="AE115" i="20"/>
  <c r="AG115" i="20"/>
  <c r="G116" i="20"/>
  <c r="I116" i="20"/>
  <c r="K116" i="20"/>
  <c r="M116" i="20"/>
  <c r="O116" i="20"/>
  <c r="Q116" i="20"/>
  <c r="S116" i="20"/>
  <c r="U116" i="20"/>
  <c r="W116" i="20"/>
  <c r="Y116" i="20"/>
  <c r="AA116" i="20"/>
  <c r="AC116" i="20"/>
  <c r="AE116" i="20"/>
  <c r="AG116" i="20"/>
  <c r="G117" i="20"/>
  <c r="I117" i="20"/>
  <c r="K117" i="20"/>
  <c r="M117" i="20"/>
  <c r="O117" i="20"/>
  <c r="Q117" i="20"/>
  <c r="S117" i="20"/>
  <c r="U117" i="20"/>
  <c r="W117" i="20"/>
  <c r="Y117" i="20"/>
  <c r="AA117" i="20"/>
  <c r="AC117" i="20"/>
  <c r="AE117" i="20"/>
  <c r="AG117" i="20"/>
  <c r="G118" i="20"/>
  <c r="I118" i="20"/>
  <c r="K118" i="20"/>
  <c r="M118" i="20"/>
  <c r="O118" i="20"/>
  <c r="Q118" i="20"/>
  <c r="S118" i="20"/>
  <c r="U118" i="20"/>
  <c r="W118" i="20"/>
  <c r="Y118" i="20"/>
  <c r="AA118" i="20"/>
  <c r="AC118" i="20"/>
  <c r="AE118" i="20"/>
  <c r="AG118" i="20"/>
  <c r="G119" i="20"/>
  <c r="AH119" i="20" s="1"/>
  <c r="I119" i="20"/>
  <c r="K119" i="20"/>
  <c r="M119" i="20"/>
  <c r="O119" i="20"/>
  <c r="Q119" i="20"/>
  <c r="S119" i="20"/>
  <c r="U119" i="20"/>
  <c r="W119" i="20"/>
  <c r="Y119" i="20"/>
  <c r="AA119" i="20"/>
  <c r="AC119" i="20"/>
  <c r="AE119" i="20"/>
  <c r="AG119" i="20"/>
  <c r="G120" i="20"/>
  <c r="I120" i="20"/>
  <c r="K120" i="20"/>
  <c r="M120" i="20"/>
  <c r="O120" i="20"/>
  <c r="Q120" i="20"/>
  <c r="S120" i="20"/>
  <c r="U120" i="20"/>
  <c r="W120" i="20"/>
  <c r="Y120" i="20"/>
  <c r="AA120" i="20"/>
  <c r="AC120" i="20"/>
  <c r="AE120" i="20"/>
  <c r="AG120" i="20"/>
  <c r="G121" i="20"/>
  <c r="I121" i="20"/>
  <c r="K121" i="20"/>
  <c r="M121" i="20"/>
  <c r="O121" i="20"/>
  <c r="Q121" i="20"/>
  <c r="S121" i="20"/>
  <c r="U121" i="20"/>
  <c r="W121" i="20"/>
  <c r="Y121" i="20"/>
  <c r="AA121" i="20"/>
  <c r="AC121" i="20"/>
  <c r="AE121" i="20"/>
  <c r="AG121" i="20"/>
  <c r="G122" i="20"/>
  <c r="I122" i="20"/>
  <c r="K122" i="20"/>
  <c r="M122" i="20"/>
  <c r="O122" i="20"/>
  <c r="Q122" i="20"/>
  <c r="S122" i="20"/>
  <c r="U122" i="20"/>
  <c r="W122" i="20"/>
  <c r="Y122" i="20"/>
  <c r="AA122" i="20"/>
  <c r="AC122" i="20"/>
  <c r="AE122" i="20"/>
  <c r="AG122" i="20"/>
  <c r="G123" i="20"/>
  <c r="I123" i="20"/>
  <c r="K123" i="20"/>
  <c r="M123" i="20"/>
  <c r="O123" i="20"/>
  <c r="Q123" i="20"/>
  <c r="S123" i="20"/>
  <c r="U123" i="20"/>
  <c r="W123" i="20"/>
  <c r="Y123" i="20"/>
  <c r="AA123" i="20"/>
  <c r="AC123" i="20"/>
  <c r="AE123" i="20"/>
  <c r="AG123" i="20"/>
  <c r="G124" i="20"/>
  <c r="I124" i="20"/>
  <c r="K124" i="20"/>
  <c r="M124" i="20"/>
  <c r="O124" i="20"/>
  <c r="Q124" i="20"/>
  <c r="S124" i="20"/>
  <c r="U124" i="20"/>
  <c r="W124" i="20"/>
  <c r="Y124" i="20"/>
  <c r="AA124" i="20"/>
  <c r="AC124" i="20"/>
  <c r="AE124" i="20"/>
  <c r="AG124" i="20"/>
  <c r="G125" i="20"/>
  <c r="I125" i="20"/>
  <c r="K125" i="20"/>
  <c r="M125" i="20"/>
  <c r="O125" i="20"/>
  <c r="Q125" i="20"/>
  <c r="S125" i="20"/>
  <c r="U125" i="20"/>
  <c r="W125" i="20"/>
  <c r="Y125" i="20"/>
  <c r="AA125" i="20"/>
  <c r="AC125" i="20"/>
  <c r="AE125" i="20"/>
  <c r="AG125" i="20"/>
  <c r="G126" i="20"/>
  <c r="I126" i="20"/>
  <c r="K126" i="20"/>
  <c r="M126" i="20"/>
  <c r="O126" i="20"/>
  <c r="Q126" i="20"/>
  <c r="S126" i="20"/>
  <c r="U126" i="20"/>
  <c r="W126" i="20"/>
  <c r="Y126" i="20"/>
  <c r="AA126" i="20"/>
  <c r="AC126" i="20"/>
  <c r="AE126" i="20"/>
  <c r="AG126" i="20"/>
  <c r="G127" i="20"/>
  <c r="I127" i="20"/>
  <c r="K127" i="20"/>
  <c r="M127" i="20"/>
  <c r="O127" i="20"/>
  <c r="Q127" i="20"/>
  <c r="S127" i="20"/>
  <c r="U127" i="20"/>
  <c r="W127" i="20"/>
  <c r="Y127" i="20"/>
  <c r="AA127" i="20"/>
  <c r="AC127" i="20"/>
  <c r="AE127" i="20"/>
  <c r="AG127" i="20"/>
  <c r="G128" i="20"/>
  <c r="I128" i="20"/>
  <c r="K128" i="20"/>
  <c r="M128" i="20"/>
  <c r="O128" i="20"/>
  <c r="Q128" i="20"/>
  <c r="S128" i="20"/>
  <c r="U128" i="20"/>
  <c r="W128" i="20"/>
  <c r="Y128" i="20"/>
  <c r="AA128" i="20"/>
  <c r="AC128" i="20"/>
  <c r="AE128" i="20"/>
  <c r="AG128" i="20"/>
  <c r="G129" i="20"/>
  <c r="I129" i="20"/>
  <c r="K129" i="20"/>
  <c r="M129" i="20"/>
  <c r="O129" i="20"/>
  <c r="Q129" i="20"/>
  <c r="S129" i="20"/>
  <c r="U129" i="20"/>
  <c r="W129" i="20"/>
  <c r="Y129" i="20"/>
  <c r="AA129" i="20"/>
  <c r="AC129" i="20"/>
  <c r="AE129" i="20"/>
  <c r="AG129" i="20"/>
  <c r="G130" i="20"/>
  <c r="I130" i="20"/>
  <c r="K130" i="20"/>
  <c r="AH130" i="20" s="1"/>
  <c r="M130" i="20"/>
  <c r="O130" i="20"/>
  <c r="Q130" i="20"/>
  <c r="S130" i="20"/>
  <c r="U130" i="20"/>
  <c r="W130" i="20"/>
  <c r="Y130" i="20"/>
  <c r="AA130" i="20"/>
  <c r="AC130" i="20"/>
  <c r="AE130" i="20"/>
  <c r="AG130" i="20"/>
  <c r="G131" i="20"/>
  <c r="I131" i="20"/>
  <c r="K131" i="20"/>
  <c r="M131" i="20"/>
  <c r="O131" i="20"/>
  <c r="Q131" i="20"/>
  <c r="S131" i="20"/>
  <c r="U131" i="20"/>
  <c r="W131" i="20"/>
  <c r="Y131" i="20"/>
  <c r="AA131" i="20"/>
  <c r="AC131" i="20"/>
  <c r="AE131" i="20"/>
  <c r="AG131" i="20"/>
  <c r="G132" i="20"/>
  <c r="I132" i="20"/>
  <c r="K132" i="20"/>
  <c r="M132" i="20"/>
  <c r="O132" i="20"/>
  <c r="Q132" i="20"/>
  <c r="S132" i="20"/>
  <c r="U132" i="20"/>
  <c r="W132" i="20"/>
  <c r="Y132" i="20"/>
  <c r="AA132" i="20"/>
  <c r="AC132" i="20"/>
  <c r="AE132" i="20"/>
  <c r="AG132" i="20"/>
  <c r="G133" i="20"/>
  <c r="I133" i="20"/>
  <c r="K133" i="20"/>
  <c r="M133" i="20"/>
  <c r="O133" i="20"/>
  <c r="Q133" i="20"/>
  <c r="S133" i="20"/>
  <c r="U133" i="20"/>
  <c r="W133" i="20"/>
  <c r="Y133" i="20"/>
  <c r="AA133" i="20"/>
  <c r="AC133" i="20"/>
  <c r="AE133" i="20"/>
  <c r="AG133" i="20"/>
  <c r="G134" i="20"/>
  <c r="I134" i="20"/>
  <c r="K134" i="20"/>
  <c r="M134" i="20"/>
  <c r="O134" i="20"/>
  <c r="Q134" i="20"/>
  <c r="S134" i="20"/>
  <c r="U134" i="20"/>
  <c r="W134" i="20"/>
  <c r="Y134" i="20"/>
  <c r="AA134" i="20"/>
  <c r="AC134" i="20"/>
  <c r="AE134" i="20"/>
  <c r="AG134" i="20"/>
  <c r="G135" i="20"/>
  <c r="I135" i="20"/>
  <c r="K135" i="20"/>
  <c r="M135" i="20"/>
  <c r="O135" i="20"/>
  <c r="Q135" i="20"/>
  <c r="S135" i="20"/>
  <c r="U135" i="20"/>
  <c r="W135" i="20"/>
  <c r="Y135" i="20"/>
  <c r="AA135" i="20"/>
  <c r="AC135" i="20"/>
  <c r="AE135" i="20"/>
  <c r="AG135" i="20"/>
  <c r="G136" i="20"/>
  <c r="I136" i="20"/>
  <c r="K136" i="20"/>
  <c r="M136" i="20"/>
  <c r="O136" i="20"/>
  <c r="Q136" i="20"/>
  <c r="S136" i="20"/>
  <c r="U136" i="20"/>
  <c r="W136" i="20"/>
  <c r="Y136" i="20"/>
  <c r="AA136" i="20"/>
  <c r="AC136" i="20"/>
  <c r="AE136" i="20"/>
  <c r="AG136" i="20"/>
  <c r="G137" i="20"/>
  <c r="I137" i="20"/>
  <c r="K137" i="20"/>
  <c r="M137" i="20"/>
  <c r="O137" i="20"/>
  <c r="Q137" i="20"/>
  <c r="S137" i="20"/>
  <c r="U137" i="20"/>
  <c r="W137" i="20"/>
  <c r="Y137" i="20"/>
  <c r="AA137" i="20"/>
  <c r="AC137" i="20"/>
  <c r="AE137" i="20"/>
  <c r="AG137" i="20"/>
  <c r="G138" i="20"/>
  <c r="I138" i="20"/>
  <c r="K138" i="20"/>
  <c r="M138" i="20"/>
  <c r="O138" i="20"/>
  <c r="Q138" i="20"/>
  <c r="S138" i="20"/>
  <c r="U138" i="20"/>
  <c r="W138" i="20"/>
  <c r="Y138" i="20"/>
  <c r="AA138" i="20"/>
  <c r="AC138" i="20"/>
  <c r="AE138" i="20"/>
  <c r="AG138" i="20"/>
  <c r="G139" i="20"/>
  <c r="I139" i="20"/>
  <c r="K139" i="20"/>
  <c r="M139" i="20"/>
  <c r="O139" i="20"/>
  <c r="Q139" i="20"/>
  <c r="S139" i="20"/>
  <c r="U139" i="20"/>
  <c r="W139" i="20"/>
  <c r="Y139" i="20"/>
  <c r="AA139" i="20"/>
  <c r="AC139" i="20"/>
  <c r="AE139" i="20"/>
  <c r="AG139" i="20"/>
  <c r="G140" i="20"/>
  <c r="I140" i="20"/>
  <c r="K140" i="20"/>
  <c r="M140" i="20"/>
  <c r="O140" i="20"/>
  <c r="Q140" i="20"/>
  <c r="S140" i="20"/>
  <c r="U140" i="20"/>
  <c r="W140" i="20"/>
  <c r="Y140" i="20"/>
  <c r="AA140" i="20"/>
  <c r="AC140" i="20"/>
  <c r="AE140" i="20"/>
  <c r="AG140" i="20"/>
  <c r="G141" i="20"/>
  <c r="I141" i="20"/>
  <c r="K141" i="20"/>
  <c r="M141" i="20"/>
  <c r="O141" i="20"/>
  <c r="Q141" i="20"/>
  <c r="S141" i="20"/>
  <c r="U141" i="20"/>
  <c r="W141" i="20"/>
  <c r="Y141" i="20"/>
  <c r="AA141" i="20"/>
  <c r="AC141" i="20"/>
  <c r="AE141" i="20"/>
  <c r="AG141" i="20"/>
  <c r="G142" i="20"/>
  <c r="I142" i="20"/>
  <c r="K142" i="20"/>
  <c r="M142" i="20"/>
  <c r="O142" i="20"/>
  <c r="Q142" i="20"/>
  <c r="S142" i="20"/>
  <c r="U142" i="20"/>
  <c r="W142" i="20"/>
  <c r="Y142" i="20"/>
  <c r="AA142" i="20"/>
  <c r="AC142" i="20"/>
  <c r="AE142" i="20"/>
  <c r="AG142" i="20"/>
  <c r="G143" i="20"/>
  <c r="I143" i="20"/>
  <c r="K143" i="20"/>
  <c r="M143" i="20"/>
  <c r="O143" i="20"/>
  <c r="Q143" i="20"/>
  <c r="S143" i="20"/>
  <c r="U143" i="20"/>
  <c r="W143" i="20"/>
  <c r="Y143" i="20"/>
  <c r="AA143" i="20"/>
  <c r="AC143" i="20"/>
  <c r="AE143" i="20"/>
  <c r="AG143" i="20"/>
  <c r="G144" i="20"/>
  <c r="I144" i="20"/>
  <c r="K144" i="20"/>
  <c r="M144" i="20"/>
  <c r="O144" i="20"/>
  <c r="Q144" i="20"/>
  <c r="S144" i="20"/>
  <c r="U144" i="20"/>
  <c r="W144" i="20"/>
  <c r="Y144" i="20"/>
  <c r="AA144" i="20"/>
  <c r="AC144" i="20"/>
  <c r="AE144" i="20"/>
  <c r="AG144" i="20"/>
  <c r="G145" i="20"/>
  <c r="I145" i="20"/>
  <c r="K145" i="20"/>
  <c r="M145" i="20"/>
  <c r="O145" i="20"/>
  <c r="Q145" i="20"/>
  <c r="S145" i="20"/>
  <c r="U145" i="20"/>
  <c r="W145" i="20"/>
  <c r="Y145" i="20"/>
  <c r="AA145" i="20"/>
  <c r="AC145" i="20"/>
  <c r="AE145" i="20"/>
  <c r="AG145" i="20"/>
  <c r="G146" i="20"/>
  <c r="I146" i="20"/>
  <c r="K146" i="20"/>
  <c r="M146" i="20"/>
  <c r="O146" i="20"/>
  <c r="Q146" i="20"/>
  <c r="S146" i="20"/>
  <c r="U146" i="20"/>
  <c r="W146" i="20"/>
  <c r="Y146" i="20"/>
  <c r="AA146" i="20"/>
  <c r="AC146" i="20"/>
  <c r="AE146" i="20"/>
  <c r="AG146" i="20"/>
  <c r="G147" i="20"/>
  <c r="I147" i="20"/>
  <c r="K147" i="20"/>
  <c r="M147" i="20"/>
  <c r="O147" i="20"/>
  <c r="Q147" i="20"/>
  <c r="S147" i="20"/>
  <c r="U147" i="20"/>
  <c r="W147" i="20"/>
  <c r="Y147" i="20"/>
  <c r="AA147" i="20"/>
  <c r="AC147" i="20"/>
  <c r="AE147" i="20"/>
  <c r="AG147" i="20"/>
  <c r="G148" i="20"/>
  <c r="I148" i="20"/>
  <c r="K148" i="20"/>
  <c r="M148" i="20"/>
  <c r="O148" i="20"/>
  <c r="Q148" i="20"/>
  <c r="S148" i="20"/>
  <c r="U148" i="20"/>
  <c r="W148" i="20"/>
  <c r="Y148" i="20"/>
  <c r="AA148" i="20"/>
  <c r="AC148" i="20"/>
  <c r="AE148" i="20"/>
  <c r="AG148" i="20"/>
  <c r="G149" i="20"/>
  <c r="I149" i="20"/>
  <c r="K149" i="20"/>
  <c r="M149" i="20"/>
  <c r="O149" i="20"/>
  <c r="Q149" i="20"/>
  <c r="S149" i="20"/>
  <c r="U149" i="20"/>
  <c r="W149" i="20"/>
  <c r="Y149" i="20"/>
  <c r="AA149" i="20"/>
  <c r="AC149" i="20"/>
  <c r="AE149" i="20"/>
  <c r="AG149" i="20"/>
  <c r="G150" i="20"/>
  <c r="I150" i="20"/>
  <c r="K150" i="20"/>
  <c r="M150" i="20"/>
  <c r="O150" i="20"/>
  <c r="Q150" i="20"/>
  <c r="S150" i="20"/>
  <c r="U150" i="20"/>
  <c r="W150" i="20"/>
  <c r="Y150" i="20"/>
  <c r="AA150" i="20"/>
  <c r="AC150" i="20"/>
  <c r="AE150" i="20"/>
  <c r="AG150" i="20"/>
  <c r="G151" i="20"/>
  <c r="I151" i="20"/>
  <c r="K151" i="20"/>
  <c r="M151" i="20"/>
  <c r="O151" i="20"/>
  <c r="Q151" i="20"/>
  <c r="S151" i="20"/>
  <c r="U151" i="20"/>
  <c r="W151" i="20"/>
  <c r="Y151" i="20"/>
  <c r="AA151" i="20"/>
  <c r="AC151" i="20"/>
  <c r="AE151" i="20"/>
  <c r="AG151" i="20"/>
  <c r="G152" i="20"/>
  <c r="I152" i="20"/>
  <c r="K152" i="20"/>
  <c r="M152" i="20"/>
  <c r="O152" i="20"/>
  <c r="Q152" i="20"/>
  <c r="S152" i="20"/>
  <c r="U152" i="20"/>
  <c r="W152" i="20"/>
  <c r="Y152" i="20"/>
  <c r="AA152" i="20"/>
  <c r="AC152" i="20"/>
  <c r="AE152" i="20"/>
  <c r="AG152" i="20"/>
  <c r="G153" i="20"/>
  <c r="I153" i="20"/>
  <c r="K153" i="20"/>
  <c r="M153" i="20"/>
  <c r="O153" i="20"/>
  <c r="Q153" i="20"/>
  <c r="S153" i="20"/>
  <c r="U153" i="20"/>
  <c r="W153" i="20"/>
  <c r="Y153" i="20"/>
  <c r="AA153" i="20"/>
  <c r="AC153" i="20"/>
  <c r="AE153" i="20"/>
  <c r="AG153" i="20"/>
  <c r="G154" i="20"/>
  <c r="I154" i="20"/>
  <c r="K154" i="20"/>
  <c r="AH154" i="20" s="1"/>
  <c r="M154" i="20"/>
  <c r="O154" i="20"/>
  <c r="Q154" i="20"/>
  <c r="S154" i="20"/>
  <c r="U154" i="20"/>
  <c r="W154" i="20"/>
  <c r="Y154" i="20"/>
  <c r="AA154" i="20"/>
  <c r="AC154" i="20"/>
  <c r="AE154" i="20"/>
  <c r="AG154" i="20"/>
  <c r="G155" i="20"/>
  <c r="I155" i="20"/>
  <c r="K155" i="20"/>
  <c r="M155" i="20"/>
  <c r="O155" i="20"/>
  <c r="Q155" i="20"/>
  <c r="S155" i="20"/>
  <c r="U155" i="20"/>
  <c r="W155" i="20"/>
  <c r="Y155" i="20"/>
  <c r="AA155" i="20"/>
  <c r="AC155" i="20"/>
  <c r="AE155" i="20"/>
  <c r="AG155" i="20"/>
  <c r="G156" i="20"/>
  <c r="I156" i="20"/>
  <c r="K156" i="20"/>
  <c r="M156" i="20"/>
  <c r="O156" i="20"/>
  <c r="Q156" i="20"/>
  <c r="S156" i="20"/>
  <c r="U156" i="20"/>
  <c r="W156" i="20"/>
  <c r="Y156" i="20"/>
  <c r="AA156" i="20"/>
  <c r="AC156" i="20"/>
  <c r="AE156" i="20"/>
  <c r="AG156" i="20"/>
  <c r="G157" i="20"/>
  <c r="I157" i="20"/>
  <c r="K157" i="20"/>
  <c r="M157" i="20"/>
  <c r="O157" i="20"/>
  <c r="Q157" i="20"/>
  <c r="S157" i="20"/>
  <c r="U157" i="20"/>
  <c r="W157" i="20"/>
  <c r="Y157" i="20"/>
  <c r="AA157" i="20"/>
  <c r="AC157" i="20"/>
  <c r="AE157" i="20"/>
  <c r="AG157" i="20"/>
  <c r="G158" i="20"/>
  <c r="I158" i="20"/>
  <c r="K158" i="20"/>
  <c r="M158" i="20"/>
  <c r="O158" i="20"/>
  <c r="Q158" i="20"/>
  <c r="S158" i="20"/>
  <c r="U158" i="20"/>
  <c r="W158" i="20"/>
  <c r="Y158" i="20"/>
  <c r="AA158" i="20"/>
  <c r="AC158" i="20"/>
  <c r="AE158" i="20"/>
  <c r="AG158" i="20"/>
  <c r="G159" i="20"/>
  <c r="I159" i="20"/>
  <c r="K159" i="20"/>
  <c r="M159" i="20"/>
  <c r="O159" i="20"/>
  <c r="Q159" i="20"/>
  <c r="S159" i="20"/>
  <c r="U159" i="20"/>
  <c r="W159" i="20"/>
  <c r="Y159" i="20"/>
  <c r="AA159" i="20"/>
  <c r="AC159" i="20"/>
  <c r="AE159" i="20"/>
  <c r="AG159" i="20"/>
  <c r="G160" i="20"/>
  <c r="I160" i="20"/>
  <c r="K160" i="20"/>
  <c r="M160" i="20"/>
  <c r="O160" i="20"/>
  <c r="Q160" i="20"/>
  <c r="S160" i="20"/>
  <c r="U160" i="20"/>
  <c r="W160" i="20"/>
  <c r="Y160" i="20"/>
  <c r="AA160" i="20"/>
  <c r="AC160" i="20"/>
  <c r="AE160" i="20"/>
  <c r="AG160" i="20"/>
  <c r="G161" i="20"/>
  <c r="I161" i="20"/>
  <c r="K161" i="20"/>
  <c r="M161" i="20"/>
  <c r="O161" i="20"/>
  <c r="Q161" i="20"/>
  <c r="S161" i="20"/>
  <c r="U161" i="20"/>
  <c r="W161" i="20"/>
  <c r="Y161" i="20"/>
  <c r="AA161" i="20"/>
  <c r="AC161" i="20"/>
  <c r="AE161" i="20"/>
  <c r="AG161" i="20"/>
  <c r="G162" i="20"/>
  <c r="I162" i="20"/>
  <c r="K162" i="20"/>
  <c r="M162" i="20"/>
  <c r="O162" i="20"/>
  <c r="Q162" i="20"/>
  <c r="S162" i="20"/>
  <c r="U162" i="20"/>
  <c r="W162" i="20"/>
  <c r="Y162" i="20"/>
  <c r="AA162" i="20"/>
  <c r="AC162" i="20"/>
  <c r="AE162" i="20"/>
  <c r="AG162" i="20"/>
  <c r="G163" i="20"/>
  <c r="I163" i="20"/>
  <c r="K163" i="20"/>
  <c r="M163" i="20"/>
  <c r="O163" i="20"/>
  <c r="Q163" i="20"/>
  <c r="S163" i="20"/>
  <c r="U163" i="20"/>
  <c r="W163" i="20"/>
  <c r="Y163" i="20"/>
  <c r="AA163" i="20"/>
  <c r="AC163" i="20"/>
  <c r="AE163" i="20"/>
  <c r="AG163" i="20"/>
  <c r="G164" i="20"/>
  <c r="I164" i="20"/>
  <c r="K164" i="20"/>
  <c r="M164" i="20"/>
  <c r="O164" i="20"/>
  <c r="Q164" i="20"/>
  <c r="S164" i="20"/>
  <c r="U164" i="20"/>
  <c r="W164" i="20"/>
  <c r="Y164" i="20"/>
  <c r="AA164" i="20"/>
  <c r="AC164" i="20"/>
  <c r="AE164" i="20"/>
  <c r="AG164" i="20"/>
  <c r="G165" i="20"/>
  <c r="I165" i="20"/>
  <c r="K165" i="20"/>
  <c r="M165" i="20"/>
  <c r="O165" i="20"/>
  <c r="Q165" i="20"/>
  <c r="S165" i="20"/>
  <c r="U165" i="20"/>
  <c r="W165" i="20"/>
  <c r="Y165" i="20"/>
  <c r="AA165" i="20"/>
  <c r="AC165" i="20"/>
  <c r="AE165" i="20"/>
  <c r="AG165" i="20"/>
  <c r="G166" i="20"/>
  <c r="I166" i="20"/>
  <c r="K166" i="20"/>
  <c r="M166" i="20"/>
  <c r="O166" i="20"/>
  <c r="Q166" i="20"/>
  <c r="S166" i="20"/>
  <c r="U166" i="20"/>
  <c r="W166" i="20"/>
  <c r="Y166" i="20"/>
  <c r="AA166" i="20"/>
  <c r="AC166" i="20"/>
  <c r="AE166" i="20"/>
  <c r="AG166" i="20"/>
  <c r="G167" i="20"/>
  <c r="I167" i="20"/>
  <c r="K167" i="20"/>
  <c r="M167" i="20"/>
  <c r="O167" i="20"/>
  <c r="Q167" i="20"/>
  <c r="S167" i="20"/>
  <c r="U167" i="20"/>
  <c r="W167" i="20"/>
  <c r="Y167" i="20"/>
  <c r="AA167" i="20"/>
  <c r="AC167" i="20"/>
  <c r="AE167" i="20"/>
  <c r="AG167" i="20"/>
  <c r="G168" i="20"/>
  <c r="I168" i="20"/>
  <c r="K168" i="20"/>
  <c r="M168" i="20"/>
  <c r="O168" i="20"/>
  <c r="Q168" i="20"/>
  <c r="S168" i="20"/>
  <c r="U168" i="20"/>
  <c r="W168" i="20"/>
  <c r="Y168" i="20"/>
  <c r="AA168" i="20"/>
  <c r="AC168" i="20"/>
  <c r="AE168" i="20"/>
  <c r="AG168" i="20"/>
  <c r="G169" i="20"/>
  <c r="I169" i="20"/>
  <c r="K169" i="20"/>
  <c r="M169" i="20"/>
  <c r="O169" i="20"/>
  <c r="Q169" i="20"/>
  <c r="S169" i="20"/>
  <c r="U169" i="20"/>
  <c r="W169" i="20"/>
  <c r="Y169" i="20"/>
  <c r="AA169" i="20"/>
  <c r="AC169" i="20"/>
  <c r="AE169" i="20"/>
  <c r="AG169" i="20"/>
  <c r="G170" i="20"/>
  <c r="I170" i="20"/>
  <c r="K170" i="20"/>
  <c r="M170" i="20"/>
  <c r="O170" i="20"/>
  <c r="Q170" i="20"/>
  <c r="S170" i="20"/>
  <c r="U170" i="20"/>
  <c r="W170" i="20"/>
  <c r="Y170" i="20"/>
  <c r="AA170" i="20"/>
  <c r="AC170" i="20"/>
  <c r="AE170" i="20"/>
  <c r="AG170" i="20"/>
  <c r="G171" i="20"/>
  <c r="I171" i="20"/>
  <c r="K171" i="20"/>
  <c r="M171" i="20"/>
  <c r="O171" i="20"/>
  <c r="Q171" i="20"/>
  <c r="S171" i="20"/>
  <c r="U171" i="20"/>
  <c r="W171" i="20"/>
  <c r="Y171" i="20"/>
  <c r="AA171" i="20"/>
  <c r="AC171" i="20"/>
  <c r="AE171" i="20"/>
  <c r="AG171" i="20"/>
  <c r="G172" i="20"/>
  <c r="I172" i="20"/>
  <c r="K172" i="20"/>
  <c r="M172" i="20"/>
  <c r="O172" i="20"/>
  <c r="Q172" i="20"/>
  <c r="S172" i="20"/>
  <c r="U172" i="20"/>
  <c r="W172" i="20"/>
  <c r="Y172" i="20"/>
  <c r="AA172" i="20"/>
  <c r="AC172" i="20"/>
  <c r="AE172" i="20"/>
  <c r="AG172" i="20"/>
  <c r="G173" i="20"/>
  <c r="I173" i="20"/>
  <c r="K173" i="20"/>
  <c r="M173" i="20"/>
  <c r="O173" i="20"/>
  <c r="Q173" i="20"/>
  <c r="S173" i="20"/>
  <c r="U173" i="20"/>
  <c r="W173" i="20"/>
  <c r="Y173" i="20"/>
  <c r="AA173" i="20"/>
  <c r="AC173" i="20"/>
  <c r="AE173" i="20"/>
  <c r="AG173" i="20"/>
  <c r="G174" i="20"/>
  <c r="I174" i="20"/>
  <c r="K174" i="20"/>
  <c r="M174" i="20"/>
  <c r="O174" i="20"/>
  <c r="Q174" i="20"/>
  <c r="S174" i="20"/>
  <c r="U174" i="20"/>
  <c r="W174" i="20"/>
  <c r="Y174" i="20"/>
  <c r="AA174" i="20"/>
  <c r="AC174" i="20"/>
  <c r="AE174" i="20"/>
  <c r="AG174" i="20"/>
  <c r="G175" i="20"/>
  <c r="I175" i="20"/>
  <c r="K175" i="20"/>
  <c r="M175" i="20"/>
  <c r="O175" i="20"/>
  <c r="Q175" i="20"/>
  <c r="S175" i="20"/>
  <c r="U175" i="20"/>
  <c r="W175" i="20"/>
  <c r="Y175" i="20"/>
  <c r="AA175" i="20"/>
  <c r="AC175" i="20"/>
  <c r="AE175" i="20"/>
  <c r="AG175" i="20"/>
  <c r="G176" i="20"/>
  <c r="I176" i="20"/>
  <c r="K176" i="20"/>
  <c r="M176" i="20"/>
  <c r="O176" i="20"/>
  <c r="Q176" i="20"/>
  <c r="S176" i="20"/>
  <c r="U176" i="20"/>
  <c r="W176" i="20"/>
  <c r="Y176" i="20"/>
  <c r="AA176" i="20"/>
  <c r="AC176" i="20"/>
  <c r="AE176" i="20"/>
  <c r="AG176" i="20"/>
  <c r="G177" i="20"/>
  <c r="I177" i="20"/>
  <c r="K177" i="20"/>
  <c r="M177" i="20"/>
  <c r="O177" i="20"/>
  <c r="Q177" i="20"/>
  <c r="S177" i="20"/>
  <c r="U177" i="20"/>
  <c r="W177" i="20"/>
  <c r="Y177" i="20"/>
  <c r="AA177" i="20"/>
  <c r="AC177" i="20"/>
  <c r="AE177" i="20"/>
  <c r="AG177" i="20"/>
  <c r="G178" i="20"/>
  <c r="I178" i="20"/>
  <c r="K178" i="20"/>
  <c r="M178" i="20"/>
  <c r="O178" i="20"/>
  <c r="Q178" i="20"/>
  <c r="S178" i="20"/>
  <c r="U178" i="20"/>
  <c r="W178" i="20"/>
  <c r="Y178" i="20"/>
  <c r="AA178" i="20"/>
  <c r="AC178" i="20"/>
  <c r="AE178" i="20"/>
  <c r="AG178" i="20"/>
  <c r="AH178" i="20"/>
  <c r="G179" i="20"/>
  <c r="I179" i="20"/>
  <c r="K179" i="20"/>
  <c r="M179" i="20"/>
  <c r="O179" i="20"/>
  <c r="Q179" i="20"/>
  <c r="S179" i="20"/>
  <c r="U179" i="20"/>
  <c r="W179" i="20"/>
  <c r="Y179" i="20"/>
  <c r="AA179" i="20"/>
  <c r="AC179" i="20"/>
  <c r="AE179" i="20"/>
  <c r="AG179" i="20"/>
  <c r="G180" i="20"/>
  <c r="I180" i="20"/>
  <c r="K180" i="20"/>
  <c r="M180" i="20"/>
  <c r="O180" i="20"/>
  <c r="Q180" i="20"/>
  <c r="S180" i="20"/>
  <c r="U180" i="20"/>
  <c r="W180" i="20"/>
  <c r="Y180" i="20"/>
  <c r="AA180" i="20"/>
  <c r="AC180" i="20"/>
  <c r="AE180" i="20"/>
  <c r="AG180" i="20"/>
  <c r="G181" i="20"/>
  <c r="I181" i="20"/>
  <c r="K181" i="20"/>
  <c r="M181" i="20"/>
  <c r="O181" i="20"/>
  <c r="Q181" i="20"/>
  <c r="S181" i="20"/>
  <c r="U181" i="20"/>
  <c r="W181" i="20"/>
  <c r="Y181" i="20"/>
  <c r="AA181" i="20"/>
  <c r="AC181" i="20"/>
  <c r="AE181" i="20"/>
  <c r="AG181" i="20"/>
  <c r="G182" i="20"/>
  <c r="I182" i="20"/>
  <c r="K182" i="20"/>
  <c r="M182" i="20"/>
  <c r="O182" i="20"/>
  <c r="Q182" i="20"/>
  <c r="S182" i="20"/>
  <c r="U182" i="20"/>
  <c r="W182" i="20"/>
  <c r="Y182" i="20"/>
  <c r="AA182" i="20"/>
  <c r="AC182" i="20"/>
  <c r="AE182" i="20"/>
  <c r="AG182" i="20"/>
  <c r="G183" i="20"/>
  <c r="I183" i="20"/>
  <c r="K183" i="20"/>
  <c r="M183" i="20"/>
  <c r="O183" i="20"/>
  <c r="Q183" i="20"/>
  <c r="S183" i="20"/>
  <c r="U183" i="20"/>
  <c r="W183" i="20"/>
  <c r="Y183" i="20"/>
  <c r="AA183" i="20"/>
  <c r="AC183" i="20"/>
  <c r="AE183" i="20"/>
  <c r="AG183" i="20"/>
  <c r="G184" i="20"/>
  <c r="I184" i="20"/>
  <c r="K184" i="20"/>
  <c r="M184" i="20"/>
  <c r="O184" i="20"/>
  <c r="Q184" i="20"/>
  <c r="S184" i="20"/>
  <c r="U184" i="20"/>
  <c r="W184" i="20"/>
  <c r="Y184" i="20"/>
  <c r="AA184" i="20"/>
  <c r="AC184" i="20"/>
  <c r="AE184" i="20"/>
  <c r="AG184" i="20"/>
  <c r="G185" i="20"/>
  <c r="I185" i="20"/>
  <c r="K185" i="20"/>
  <c r="M185" i="20"/>
  <c r="O185" i="20"/>
  <c r="Q185" i="20"/>
  <c r="S185" i="20"/>
  <c r="U185" i="20"/>
  <c r="W185" i="20"/>
  <c r="Y185" i="20"/>
  <c r="AA185" i="20"/>
  <c r="AC185" i="20"/>
  <c r="AE185" i="20"/>
  <c r="AG185" i="20"/>
  <c r="G186" i="20"/>
  <c r="I186" i="20"/>
  <c r="K186" i="20"/>
  <c r="M186" i="20"/>
  <c r="O186" i="20"/>
  <c r="Q186" i="20"/>
  <c r="S186" i="20"/>
  <c r="U186" i="20"/>
  <c r="W186" i="20"/>
  <c r="Y186" i="20"/>
  <c r="AA186" i="20"/>
  <c r="AC186" i="20"/>
  <c r="AE186" i="20"/>
  <c r="AG186" i="20"/>
  <c r="G187" i="20"/>
  <c r="I187" i="20"/>
  <c r="K187" i="20"/>
  <c r="M187" i="20"/>
  <c r="O187" i="20"/>
  <c r="Q187" i="20"/>
  <c r="S187" i="20"/>
  <c r="U187" i="20"/>
  <c r="W187" i="20"/>
  <c r="Y187" i="20"/>
  <c r="AA187" i="20"/>
  <c r="AC187" i="20"/>
  <c r="AE187" i="20"/>
  <c r="AG187" i="20"/>
  <c r="G188" i="20"/>
  <c r="I188" i="20"/>
  <c r="K188" i="20"/>
  <c r="M188" i="20"/>
  <c r="O188" i="20"/>
  <c r="Q188" i="20"/>
  <c r="S188" i="20"/>
  <c r="U188" i="20"/>
  <c r="W188" i="20"/>
  <c r="Y188" i="20"/>
  <c r="AA188" i="20"/>
  <c r="AC188" i="20"/>
  <c r="AE188" i="20"/>
  <c r="AG188" i="20"/>
  <c r="G189" i="20"/>
  <c r="I189" i="20"/>
  <c r="K189" i="20"/>
  <c r="M189" i="20"/>
  <c r="O189" i="20"/>
  <c r="Q189" i="20"/>
  <c r="S189" i="20"/>
  <c r="U189" i="20"/>
  <c r="W189" i="20"/>
  <c r="Y189" i="20"/>
  <c r="AA189" i="20"/>
  <c r="AC189" i="20"/>
  <c r="AE189" i="20"/>
  <c r="AG189" i="20"/>
  <c r="G190" i="20"/>
  <c r="I190" i="20"/>
  <c r="K190" i="20"/>
  <c r="M190" i="20"/>
  <c r="O190" i="20"/>
  <c r="Q190" i="20"/>
  <c r="S190" i="20"/>
  <c r="U190" i="20"/>
  <c r="W190" i="20"/>
  <c r="Y190" i="20"/>
  <c r="AA190" i="20"/>
  <c r="AC190" i="20"/>
  <c r="AE190" i="20"/>
  <c r="AG190" i="20"/>
  <c r="G191" i="20"/>
  <c r="I191" i="20"/>
  <c r="K191" i="20"/>
  <c r="M191" i="20"/>
  <c r="O191" i="20"/>
  <c r="Q191" i="20"/>
  <c r="S191" i="20"/>
  <c r="U191" i="20"/>
  <c r="W191" i="20"/>
  <c r="Y191" i="20"/>
  <c r="AA191" i="20"/>
  <c r="AC191" i="20"/>
  <c r="AE191" i="20"/>
  <c r="AG191" i="20"/>
  <c r="G192" i="20"/>
  <c r="I192" i="20"/>
  <c r="K192" i="20"/>
  <c r="M192" i="20"/>
  <c r="O192" i="20"/>
  <c r="Q192" i="20"/>
  <c r="S192" i="20"/>
  <c r="U192" i="20"/>
  <c r="W192" i="20"/>
  <c r="Y192" i="20"/>
  <c r="AA192" i="20"/>
  <c r="AC192" i="20"/>
  <c r="AE192" i="20"/>
  <c r="AG192" i="20"/>
  <c r="G193" i="20"/>
  <c r="I193" i="20"/>
  <c r="K193" i="20"/>
  <c r="M193" i="20"/>
  <c r="O193" i="20"/>
  <c r="Q193" i="20"/>
  <c r="S193" i="20"/>
  <c r="U193" i="20"/>
  <c r="W193" i="20"/>
  <c r="Y193" i="20"/>
  <c r="AA193" i="20"/>
  <c r="AC193" i="20"/>
  <c r="AE193" i="20"/>
  <c r="AG193" i="20"/>
  <c r="G194" i="20"/>
  <c r="I194" i="20"/>
  <c r="K194" i="20"/>
  <c r="M194" i="20"/>
  <c r="O194" i="20"/>
  <c r="Q194" i="20"/>
  <c r="S194" i="20"/>
  <c r="U194" i="20"/>
  <c r="W194" i="20"/>
  <c r="Y194" i="20"/>
  <c r="AA194" i="20"/>
  <c r="AC194" i="20"/>
  <c r="AE194" i="20"/>
  <c r="AG194" i="20"/>
  <c r="G195" i="20"/>
  <c r="I195" i="20"/>
  <c r="K195" i="20"/>
  <c r="M195" i="20"/>
  <c r="O195" i="20"/>
  <c r="Q195" i="20"/>
  <c r="S195" i="20"/>
  <c r="U195" i="20"/>
  <c r="W195" i="20"/>
  <c r="Y195" i="20"/>
  <c r="AA195" i="20"/>
  <c r="AC195" i="20"/>
  <c r="AE195" i="20"/>
  <c r="AG195" i="20"/>
  <c r="G196" i="20"/>
  <c r="I196" i="20"/>
  <c r="K196" i="20"/>
  <c r="M196" i="20"/>
  <c r="O196" i="20"/>
  <c r="Q196" i="20"/>
  <c r="S196" i="20"/>
  <c r="U196" i="20"/>
  <c r="W196" i="20"/>
  <c r="Y196" i="20"/>
  <c r="AA196" i="20"/>
  <c r="AC196" i="20"/>
  <c r="AE196" i="20"/>
  <c r="AG196" i="20"/>
  <c r="G197" i="20"/>
  <c r="I197" i="20"/>
  <c r="K197" i="20"/>
  <c r="M197" i="20"/>
  <c r="O197" i="20"/>
  <c r="Q197" i="20"/>
  <c r="S197" i="20"/>
  <c r="U197" i="20"/>
  <c r="W197" i="20"/>
  <c r="Y197" i="20"/>
  <c r="AA197" i="20"/>
  <c r="AC197" i="20"/>
  <c r="AE197" i="20"/>
  <c r="AG197" i="20"/>
  <c r="G198" i="20"/>
  <c r="I198" i="20"/>
  <c r="K198" i="20"/>
  <c r="M198" i="20"/>
  <c r="O198" i="20"/>
  <c r="Q198" i="20"/>
  <c r="S198" i="20"/>
  <c r="U198" i="20"/>
  <c r="W198" i="20"/>
  <c r="Y198" i="20"/>
  <c r="AA198" i="20"/>
  <c r="AC198" i="20"/>
  <c r="AE198" i="20"/>
  <c r="AG198" i="20"/>
  <c r="G199" i="20"/>
  <c r="I199" i="20"/>
  <c r="K199" i="20"/>
  <c r="M199" i="20"/>
  <c r="O199" i="20"/>
  <c r="Q199" i="20"/>
  <c r="S199" i="20"/>
  <c r="U199" i="20"/>
  <c r="W199" i="20"/>
  <c r="Y199" i="20"/>
  <c r="AA199" i="20"/>
  <c r="AC199" i="20"/>
  <c r="AE199" i="20"/>
  <c r="AG199" i="20"/>
  <c r="G200" i="20"/>
  <c r="I200" i="20"/>
  <c r="K200" i="20"/>
  <c r="M200" i="20"/>
  <c r="O200" i="20"/>
  <c r="Q200" i="20"/>
  <c r="S200" i="20"/>
  <c r="U200" i="20"/>
  <c r="W200" i="20"/>
  <c r="Y200" i="20"/>
  <c r="AA200" i="20"/>
  <c r="AC200" i="20"/>
  <c r="AE200" i="20"/>
  <c r="AG200" i="20"/>
  <c r="G201" i="20"/>
  <c r="I201" i="20"/>
  <c r="K201" i="20"/>
  <c r="M201" i="20"/>
  <c r="O201" i="20"/>
  <c r="Q201" i="20"/>
  <c r="S201" i="20"/>
  <c r="U201" i="20"/>
  <c r="W201" i="20"/>
  <c r="Y201" i="20"/>
  <c r="AA201" i="20"/>
  <c r="AC201" i="20"/>
  <c r="AE201" i="20"/>
  <c r="AG201" i="20"/>
  <c r="G202" i="20"/>
  <c r="I202" i="20"/>
  <c r="K202" i="20"/>
  <c r="M202" i="20"/>
  <c r="O202" i="20"/>
  <c r="Q202" i="20"/>
  <c r="S202" i="20"/>
  <c r="U202" i="20"/>
  <c r="W202" i="20"/>
  <c r="Y202" i="20"/>
  <c r="AA202" i="20"/>
  <c r="AC202" i="20"/>
  <c r="AE202" i="20"/>
  <c r="AG202" i="20"/>
  <c r="G203" i="20"/>
  <c r="I203" i="20"/>
  <c r="K203" i="20"/>
  <c r="M203" i="20"/>
  <c r="O203" i="20"/>
  <c r="Q203" i="20"/>
  <c r="S203" i="20"/>
  <c r="U203" i="20"/>
  <c r="W203" i="20"/>
  <c r="Y203" i="20"/>
  <c r="AA203" i="20"/>
  <c r="AC203" i="20"/>
  <c r="AE203" i="20"/>
  <c r="AG203" i="20"/>
  <c r="G204" i="20"/>
  <c r="I204" i="20"/>
  <c r="K204" i="20"/>
  <c r="M204" i="20"/>
  <c r="O204" i="20"/>
  <c r="Q204" i="20"/>
  <c r="S204" i="20"/>
  <c r="U204" i="20"/>
  <c r="W204" i="20"/>
  <c r="Y204" i="20"/>
  <c r="AA204" i="20"/>
  <c r="AC204" i="20"/>
  <c r="AE204" i="20"/>
  <c r="AG204" i="20"/>
  <c r="G205" i="20"/>
  <c r="I205" i="20"/>
  <c r="K205" i="20"/>
  <c r="M205" i="20"/>
  <c r="O205" i="20"/>
  <c r="Q205" i="20"/>
  <c r="S205" i="20"/>
  <c r="U205" i="20"/>
  <c r="W205" i="20"/>
  <c r="Y205" i="20"/>
  <c r="AA205" i="20"/>
  <c r="AC205" i="20"/>
  <c r="AE205" i="20"/>
  <c r="AG205" i="20"/>
  <c r="G206" i="20"/>
  <c r="I206" i="20"/>
  <c r="K206" i="20"/>
  <c r="M206" i="20"/>
  <c r="O206" i="20"/>
  <c r="Q206" i="20"/>
  <c r="S206" i="20"/>
  <c r="U206" i="20"/>
  <c r="W206" i="20"/>
  <c r="Y206" i="20"/>
  <c r="AA206" i="20"/>
  <c r="AC206" i="20"/>
  <c r="AE206" i="20"/>
  <c r="AG206" i="20"/>
  <c r="G207" i="20"/>
  <c r="I207" i="20"/>
  <c r="K207" i="20"/>
  <c r="M207" i="20"/>
  <c r="O207" i="20"/>
  <c r="Q207" i="20"/>
  <c r="S207" i="20"/>
  <c r="U207" i="20"/>
  <c r="W207" i="20"/>
  <c r="Y207" i="20"/>
  <c r="AA207" i="20"/>
  <c r="AC207" i="20"/>
  <c r="AE207" i="20"/>
  <c r="AG207" i="20"/>
  <c r="G208" i="20"/>
  <c r="I208" i="20"/>
  <c r="K208" i="20"/>
  <c r="M208" i="20"/>
  <c r="O208" i="20"/>
  <c r="Q208" i="20"/>
  <c r="S208" i="20"/>
  <c r="U208" i="20"/>
  <c r="W208" i="20"/>
  <c r="Y208" i="20"/>
  <c r="AA208" i="20"/>
  <c r="AC208" i="20"/>
  <c r="AE208" i="20"/>
  <c r="AG208" i="20"/>
  <c r="G209" i="20"/>
  <c r="I209" i="20"/>
  <c r="K209" i="20"/>
  <c r="M209" i="20"/>
  <c r="O209" i="20"/>
  <c r="Q209" i="20"/>
  <c r="S209" i="20"/>
  <c r="U209" i="20"/>
  <c r="W209" i="20"/>
  <c r="Y209" i="20"/>
  <c r="AA209" i="20"/>
  <c r="AC209" i="20"/>
  <c r="AE209" i="20"/>
  <c r="AG209" i="20"/>
  <c r="G210" i="20"/>
  <c r="I210" i="20"/>
  <c r="K210" i="20"/>
  <c r="M210" i="20"/>
  <c r="O210" i="20"/>
  <c r="Q210" i="20"/>
  <c r="S210" i="20"/>
  <c r="U210" i="20"/>
  <c r="W210" i="20"/>
  <c r="Y210" i="20"/>
  <c r="AA210" i="20"/>
  <c r="AC210" i="20"/>
  <c r="AE210" i="20"/>
  <c r="AG210" i="20"/>
  <c r="G211" i="20"/>
  <c r="I211" i="20"/>
  <c r="K211" i="20"/>
  <c r="M211" i="20"/>
  <c r="O211" i="20"/>
  <c r="Q211" i="20"/>
  <c r="S211" i="20"/>
  <c r="U211" i="20"/>
  <c r="W211" i="20"/>
  <c r="Y211" i="20"/>
  <c r="AA211" i="20"/>
  <c r="AC211" i="20"/>
  <c r="AE211" i="20"/>
  <c r="AG211" i="20"/>
  <c r="G212" i="20"/>
  <c r="I212" i="20"/>
  <c r="K212" i="20"/>
  <c r="M212" i="20"/>
  <c r="O212" i="20"/>
  <c r="Q212" i="20"/>
  <c r="S212" i="20"/>
  <c r="U212" i="20"/>
  <c r="W212" i="20"/>
  <c r="Y212" i="20"/>
  <c r="AA212" i="20"/>
  <c r="AC212" i="20"/>
  <c r="AE212" i="20"/>
  <c r="AG212" i="20"/>
  <c r="G213" i="20"/>
  <c r="I213" i="20"/>
  <c r="K213" i="20"/>
  <c r="M213" i="20"/>
  <c r="O213" i="20"/>
  <c r="Q213" i="20"/>
  <c r="S213" i="20"/>
  <c r="U213" i="20"/>
  <c r="W213" i="20"/>
  <c r="Y213" i="20"/>
  <c r="AA213" i="20"/>
  <c r="AC213" i="20"/>
  <c r="AE213" i="20"/>
  <c r="AG213" i="20"/>
  <c r="G214" i="20"/>
  <c r="I214" i="20"/>
  <c r="K214" i="20"/>
  <c r="M214" i="20"/>
  <c r="O214" i="20"/>
  <c r="Q214" i="20"/>
  <c r="S214" i="20"/>
  <c r="U214" i="20"/>
  <c r="W214" i="20"/>
  <c r="Y214" i="20"/>
  <c r="AA214" i="20"/>
  <c r="AC214" i="20"/>
  <c r="AE214" i="20"/>
  <c r="AG214" i="20"/>
  <c r="G215" i="20"/>
  <c r="I215" i="20"/>
  <c r="K215" i="20"/>
  <c r="M215" i="20"/>
  <c r="O215" i="20"/>
  <c r="Q215" i="20"/>
  <c r="S215" i="20"/>
  <c r="U215" i="20"/>
  <c r="W215" i="20"/>
  <c r="Y215" i="20"/>
  <c r="AA215" i="20"/>
  <c r="AC215" i="20"/>
  <c r="AE215" i="20"/>
  <c r="AG215" i="20"/>
  <c r="G216" i="20"/>
  <c r="I216" i="20"/>
  <c r="K216" i="20"/>
  <c r="M216" i="20"/>
  <c r="O216" i="20"/>
  <c r="Q216" i="20"/>
  <c r="S216" i="20"/>
  <c r="U216" i="20"/>
  <c r="W216" i="20"/>
  <c r="Y216" i="20"/>
  <c r="AA216" i="20"/>
  <c r="AC216" i="20"/>
  <c r="AE216" i="20"/>
  <c r="AG216" i="20"/>
  <c r="G217" i="20"/>
  <c r="I217" i="20"/>
  <c r="K217" i="20"/>
  <c r="M217" i="20"/>
  <c r="O217" i="20"/>
  <c r="Q217" i="20"/>
  <c r="S217" i="20"/>
  <c r="U217" i="20"/>
  <c r="W217" i="20"/>
  <c r="Y217" i="20"/>
  <c r="AA217" i="20"/>
  <c r="AC217" i="20"/>
  <c r="AE217" i="20"/>
  <c r="AG217" i="20"/>
  <c r="G218" i="20"/>
  <c r="I218" i="20"/>
  <c r="K218" i="20"/>
  <c r="M218" i="20"/>
  <c r="O218" i="20"/>
  <c r="Q218" i="20"/>
  <c r="S218" i="20"/>
  <c r="U218" i="20"/>
  <c r="W218" i="20"/>
  <c r="Y218" i="20"/>
  <c r="AA218" i="20"/>
  <c r="AC218" i="20"/>
  <c r="AE218" i="20"/>
  <c r="AG218" i="20"/>
  <c r="G219" i="20"/>
  <c r="I219" i="20"/>
  <c r="K219" i="20"/>
  <c r="M219" i="20"/>
  <c r="O219" i="20"/>
  <c r="Q219" i="20"/>
  <c r="S219" i="20"/>
  <c r="U219" i="20"/>
  <c r="W219" i="20"/>
  <c r="Y219" i="20"/>
  <c r="AA219" i="20"/>
  <c r="AC219" i="20"/>
  <c r="AE219" i="20"/>
  <c r="AG219" i="20"/>
  <c r="G220" i="20"/>
  <c r="I220" i="20"/>
  <c r="K220" i="20"/>
  <c r="M220" i="20"/>
  <c r="O220" i="20"/>
  <c r="Q220" i="20"/>
  <c r="S220" i="20"/>
  <c r="U220" i="20"/>
  <c r="W220" i="20"/>
  <c r="Y220" i="20"/>
  <c r="AA220" i="20"/>
  <c r="AC220" i="20"/>
  <c r="AE220" i="20"/>
  <c r="AG220" i="20"/>
  <c r="G221" i="20"/>
  <c r="I221" i="20"/>
  <c r="K221" i="20"/>
  <c r="M221" i="20"/>
  <c r="O221" i="20"/>
  <c r="Q221" i="20"/>
  <c r="S221" i="20"/>
  <c r="U221" i="20"/>
  <c r="W221" i="20"/>
  <c r="Y221" i="20"/>
  <c r="AA221" i="20"/>
  <c r="AC221" i="20"/>
  <c r="AE221" i="20"/>
  <c r="AG221" i="20"/>
  <c r="G222" i="20"/>
  <c r="I222" i="20"/>
  <c r="K222" i="20"/>
  <c r="M222" i="20"/>
  <c r="O222" i="20"/>
  <c r="Q222" i="20"/>
  <c r="S222" i="20"/>
  <c r="U222" i="20"/>
  <c r="W222" i="20"/>
  <c r="Y222" i="20"/>
  <c r="AA222" i="20"/>
  <c r="AC222" i="20"/>
  <c r="AE222" i="20"/>
  <c r="AG222" i="20"/>
  <c r="G223" i="20"/>
  <c r="I223" i="20"/>
  <c r="K223" i="20"/>
  <c r="M223" i="20"/>
  <c r="O223" i="20"/>
  <c r="Q223" i="20"/>
  <c r="S223" i="20"/>
  <c r="U223" i="20"/>
  <c r="W223" i="20"/>
  <c r="Y223" i="20"/>
  <c r="AA223" i="20"/>
  <c r="AC223" i="20"/>
  <c r="AE223" i="20"/>
  <c r="AG223" i="20"/>
  <c r="G224" i="20"/>
  <c r="I224" i="20"/>
  <c r="K224" i="20"/>
  <c r="M224" i="20"/>
  <c r="O224" i="20"/>
  <c r="Q224" i="20"/>
  <c r="S224" i="20"/>
  <c r="U224" i="20"/>
  <c r="W224" i="20"/>
  <c r="Y224" i="20"/>
  <c r="AA224" i="20"/>
  <c r="AC224" i="20"/>
  <c r="AE224" i="20"/>
  <c r="AG224" i="20"/>
  <c r="G225" i="20"/>
  <c r="I225" i="20"/>
  <c r="K225" i="20"/>
  <c r="M225" i="20"/>
  <c r="O225" i="20"/>
  <c r="Q225" i="20"/>
  <c r="S225" i="20"/>
  <c r="U225" i="20"/>
  <c r="W225" i="20"/>
  <c r="Y225" i="20"/>
  <c r="AA225" i="20"/>
  <c r="AC225" i="20"/>
  <c r="AE225" i="20"/>
  <c r="AG225" i="20"/>
  <c r="G226" i="20"/>
  <c r="I226" i="20"/>
  <c r="K226" i="20"/>
  <c r="M226" i="20"/>
  <c r="O226" i="20"/>
  <c r="Q226" i="20"/>
  <c r="S226" i="20"/>
  <c r="U226" i="20"/>
  <c r="W226" i="20"/>
  <c r="Y226" i="20"/>
  <c r="AA226" i="20"/>
  <c r="AC226" i="20"/>
  <c r="AE226" i="20"/>
  <c r="AG226" i="20"/>
  <c r="G227" i="20"/>
  <c r="I227" i="20"/>
  <c r="K227" i="20"/>
  <c r="M227" i="20"/>
  <c r="O227" i="20"/>
  <c r="Q227" i="20"/>
  <c r="S227" i="20"/>
  <c r="U227" i="20"/>
  <c r="W227" i="20"/>
  <c r="Y227" i="20"/>
  <c r="AA227" i="20"/>
  <c r="AC227" i="20"/>
  <c r="AE227" i="20"/>
  <c r="AG227" i="20"/>
  <c r="G228" i="20"/>
  <c r="I228" i="20"/>
  <c r="K228" i="20"/>
  <c r="M228" i="20"/>
  <c r="O228" i="20"/>
  <c r="Q228" i="20"/>
  <c r="S228" i="20"/>
  <c r="U228" i="20"/>
  <c r="W228" i="20"/>
  <c r="Y228" i="20"/>
  <c r="AA228" i="20"/>
  <c r="AC228" i="20"/>
  <c r="AE228" i="20"/>
  <c r="AG228" i="20"/>
  <c r="G88" i="19"/>
  <c r="I88" i="19"/>
  <c r="K88" i="19"/>
  <c r="M88" i="19"/>
  <c r="O88" i="19"/>
  <c r="Q88" i="19"/>
  <c r="S88" i="19"/>
  <c r="U88" i="19"/>
  <c r="W88" i="19"/>
  <c r="Y88" i="19"/>
  <c r="AA88" i="19"/>
  <c r="AC88" i="19"/>
  <c r="AE88" i="19"/>
  <c r="AG88" i="19"/>
  <c r="G89" i="19"/>
  <c r="I89" i="19"/>
  <c r="K89" i="19"/>
  <c r="M89" i="19"/>
  <c r="O89" i="19"/>
  <c r="Q89" i="19"/>
  <c r="S89" i="19"/>
  <c r="U89" i="19"/>
  <c r="W89" i="19"/>
  <c r="Y89" i="19"/>
  <c r="AA89" i="19"/>
  <c r="AC89" i="19"/>
  <c r="AE89" i="19"/>
  <c r="AG89" i="19"/>
  <c r="G90" i="19"/>
  <c r="I90" i="19"/>
  <c r="K90" i="19"/>
  <c r="M90" i="19"/>
  <c r="O90" i="19"/>
  <c r="Q90" i="19"/>
  <c r="S90" i="19"/>
  <c r="U90" i="19"/>
  <c r="W90" i="19"/>
  <c r="Y90" i="19"/>
  <c r="AA90" i="19"/>
  <c r="AC90" i="19"/>
  <c r="AE90" i="19"/>
  <c r="AG90" i="19"/>
  <c r="G91" i="19"/>
  <c r="I91" i="19"/>
  <c r="K91" i="19"/>
  <c r="M91" i="19"/>
  <c r="O91" i="19"/>
  <c r="Q91" i="19"/>
  <c r="S91" i="19"/>
  <c r="U91" i="19"/>
  <c r="W91" i="19"/>
  <c r="Y91" i="19"/>
  <c r="AA91" i="19"/>
  <c r="AC91" i="19"/>
  <c r="AE91" i="19"/>
  <c r="AG91" i="19"/>
  <c r="G92" i="19"/>
  <c r="I92" i="19"/>
  <c r="K92" i="19"/>
  <c r="M92" i="19"/>
  <c r="O92" i="19"/>
  <c r="Q92" i="19"/>
  <c r="S92" i="19"/>
  <c r="U92" i="19"/>
  <c r="W92" i="19"/>
  <c r="Y92" i="19"/>
  <c r="AA92" i="19"/>
  <c r="AC92" i="19"/>
  <c r="AE92" i="19"/>
  <c r="AG92" i="19"/>
  <c r="G93" i="19"/>
  <c r="I93" i="19"/>
  <c r="K93" i="19"/>
  <c r="M93" i="19"/>
  <c r="O93" i="19"/>
  <c r="Q93" i="19"/>
  <c r="S93" i="19"/>
  <c r="U93" i="19"/>
  <c r="W93" i="19"/>
  <c r="Y93" i="19"/>
  <c r="AA93" i="19"/>
  <c r="AC93" i="19"/>
  <c r="AE93" i="19"/>
  <c r="AG93" i="19"/>
  <c r="G94" i="19"/>
  <c r="I94" i="19"/>
  <c r="K94" i="19"/>
  <c r="M94" i="19"/>
  <c r="O94" i="19"/>
  <c r="Q94" i="19"/>
  <c r="S94" i="19"/>
  <c r="U94" i="19"/>
  <c r="W94" i="19"/>
  <c r="Y94" i="19"/>
  <c r="AA94" i="19"/>
  <c r="AC94" i="19"/>
  <c r="AE94" i="19"/>
  <c r="AG94" i="19"/>
  <c r="G95" i="19"/>
  <c r="I95" i="19"/>
  <c r="K95" i="19"/>
  <c r="M95" i="19"/>
  <c r="O95" i="19"/>
  <c r="Q95" i="19"/>
  <c r="S95" i="19"/>
  <c r="U95" i="19"/>
  <c r="W95" i="19"/>
  <c r="Y95" i="19"/>
  <c r="AA95" i="19"/>
  <c r="AC95" i="19"/>
  <c r="AE95" i="19"/>
  <c r="AG95" i="19"/>
  <c r="G96" i="19"/>
  <c r="I96" i="19"/>
  <c r="K96" i="19"/>
  <c r="M96" i="19"/>
  <c r="O96" i="19"/>
  <c r="Q96" i="19"/>
  <c r="S96" i="19"/>
  <c r="U96" i="19"/>
  <c r="W96" i="19"/>
  <c r="Y96" i="19"/>
  <c r="AA96" i="19"/>
  <c r="AC96" i="19"/>
  <c r="AE96" i="19"/>
  <c r="AG96" i="19"/>
  <c r="G97" i="19"/>
  <c r="I97" i="19"/>
  <c r="K97" i="19"/>
  <c r="M97" i="19"/>
  <c r="O97" i="19"/>
  <c r="Q97" i="19"/>
  <c r="S97" i="19"/>
  <c r="U97" i="19"/>
  <c r="W97" i="19"/>
  <c r="Y97" i="19"/>
  <c r="AA97" i="19"/>
  <c r="AC97" i="19"/>
  <c r="AE97" i="19"/>
  <c r="AG97" i="19"/>
  <c r="G98" i="19"/>
  <c r="I98" i="19"/>
  <c r="K98" i="19"/>
  <c r="M98" i="19"/>
  <c r="O98" i="19"/>
  <c r="Q98" i="19"/>
  <c r="S98" i="19"/>
  <c r="U98" i="19"/>
  <c r="W98" i="19"/>
  <c r="Y98" i="19"/>
  <c r="AA98" i="19"/>
  <c r="AC98" i="19"/>
  <c r="AE98" i="19"/>
  <c r="AG98" i="19"/>
  <c r="G99" i="19"/>
  <c r="I99" i="19"/>
  <c r="K99" i="19"/>
  <c r="M99" i="19"/>
  <c r="O99" i="19"/>
  <c r="Q99" i="19"/>
  <c r="S99" i="19"/>
  <c r="U99" i="19"/>
  <c r="W99" i="19"/>
  <c r="Y99" i="19"/>
  <c r="AA99" i="19"/>
  <c r="AC99" i="19"/>
  <c r="AE99" i="19"/>
  <c r="AG99" i="19"/>
  <c r="G100" i="19"/>
  <c r="I100" i="19"/>
  <c r="K100" i="19"/>
  <c r="M100" i="19"/>
  <c r="O100" i="19"/>
  <c r="Q100" i="19"/>
  <c r="S100" i="19"/>
  <c r="U100" i="19"/>
  <c r="W100" i="19"/>
  <c r="Y100" i="19"/>
  <c r="AA100" i="19"/>
  <c r="AC100" i="19"/>
  <c r="AE100" i="19"/>
  <c r="AG100" i="19"/>
  <c r="G101" i="19"/>
  <c r="I101" i="19"/>
  <c r="K101" i="19"/>
  <c r="M101" i="19"/>
  <c r="O101" i="19"/>
  <c r="Q101" i="19"/>
  <c r="S101" i="19"/>
  <c r="U101" i="19"/>
  <c r="W101" i="19"/>
  <c r="Y101" i="19"/>
  <c r="AA101" i="19"/>
  <c r="AC101" i="19"/>
  <c r="AE101" i="19"/>
  <c r="AG101" i="19"/>
  <c r="G102" i="19"/>
  <c r="I102" i="19"/>
  <c r="K102" i="19"/>
  <c r="M102" i="19"/>
  <c r="O102" i="19"/>
  <c r="Q102" i="19"/>
  <c r="S102" i="19"/>
  <c r="U102" i="19"/>
  <c r="W102" i="19"/>
  <c r="Y102" i="19"/>
  <c r="AA102" i="19"/>
  <c r="AC102" i="19"/>
  <c r="AE102" i="19"/>
  <c r="AG102" i="19"/>
  <c r="G103" i="19"/>
  <c r="I103" i="19"/>
  <c r="K103" i="19"/>
  <c r="M103" i="19"/>
  <c r="O103" i="19"/>
  <c r="Q103" i="19"/>
  <c r="S103" i="19"/>
  <c r="U103" i="19"/>
  <c r="W103" i="19"/>
  <c r="Y103" i="19"/>
  <c r="AA103" i="19"/>
  <c r="AC103" i="19"/>
  <c r="AE103" i="19"/>
  <c r="AG103" i="19"/>
  <c r="G104" i="19"/>
  <c r="I104" i="19"/>
  <c r="K104" i="19"/>
  <c r="M104" i="19"/>
  <c r="O104" i="19"/>
  <c r="Q104" i="19"/>
  <c r="S104" i="19"/>
  <c r="U104" i="19"/>
  <c r="W104" i="19"/>
  <c r="Y104" i="19"/>
  <c r="AA104" i="19"/>
  <c r="AC104" i="19"/>
  <c r="AE104" i="19"/>
  <c r="AG104" i="19"/>
  <c r="G105" i="19"/>
  <c r="I105" i="19"/>
  <c r="K105" i="19"/>
  <c r="M105" i="19"/>
  <c r="O105" i="19"/>
  <c r="Q105" i="19"/>
  <c r="S105" i="19"/>
  <c r="U105" i="19"/>
  <c r="W105" i="19"/>
  <c r="Y105" i="19"/>
  <c r="AA105" i="19"/>
  <c r="AC105" i="19"/>
  <c r="AE105" i="19"/>
  <c r="AG105" i="19"/>
  <c r="G106" i="19"/>
  <c r="I106" i="19"/>
  <c r="K106" i="19"/>
  <c r="M106" i="19"/>
  <c r="O106" i="19"/>
  <c r="Q106" i="19"/>
  <c r="S106" i="19"/>
  <c r="U106" i="19"/>
  <c r="W106" i="19"/>
  <c r="Y106" i="19"/>
  <c r="AA106" i="19"/>
  <c r="AC106" i="19"/>
  <c r="AE106" i="19"/>
  <c r="AG106" i="19"/>
  <c r="G107" i="19"/>
  <c r="I107" i="19"/>
  <c r="K107" i="19"/>
  <c r="M107" i="19"/>
  <c r="O107" i="19"/>
  <c r="Q107" i="19"/>
  <c r="S107" i="19"/>
  <c r="U107" i="19"/>
  <c r="W107" i="19"/>
  <c r="Y107" i="19"/>
  <c r="AA107" i="19"/>
  <c r="AC107" i="19"/>
  <c r="AE107" i="19"/>
  <c r="AG107" i="19"/>
  <c r="G108" i="19"/>
  <c r="I108" i="19"/>
  <c r="K108" i="19"/>
  <c r="M108" i="19"/>
  <c r="O108" i="19"/>
  <c r="Q108" i="19"/>
  <c r="S108" i="19"/>
  <c r="U108" i="19"/>
  <c r="W108" i="19"/>
  <c r="Y108" i="19"/>
  <c r="AA108" i="19"/>
  <c r="AC108" i="19"/>
  <c r="AE108" i="19"/>
  <c r="AG108" i="19"/>
  <c r="G109" i="19"/>
  <c r="I109" i="19"/>
  <c r="K109" i="19"/>
  <c r="M109" i="19"/>
  <c r="O109" i="19"/>
  <c r="Q109" i="19"/>
  <c r="S109" i="19"/>
  <c r="U109" i="19"/>
  <c r="W109" i="19"/>
  <c r="Y109" i="19"/>
  <c r="AA109" i="19"/>
  <c r="AC109" i="19"/>
  <c r="AE109" i="19"/>
  <c r="AG109" i="19"/>
  <c r="G110" i="19"/>
  <c r="I110" i="19"/>
  <c r="K110" i="19"/>
  <c r="M110" i="19"/>
  <c r="O110" i="19"/>
  <c r="Q110" i="19"/>
  <c r="S110" i="19"/>
  <c r="U110" i="19"/>
  <c r="W110" i="19"/>
  <c r="Y110" i="19"/>
  <c r="AA110" i="19"/>
  <c r="AC110" i="19"/>
  <c r="AE110" i="19"/>
  <c r="AG110" i="19"/>
  <c r="G111" i="19"/>
  <c r="I111" i="19"/>
  <c r="K111" i="19"/>
  <c r="M111" i="19"/>
  <c r="O111" i="19"/>
  <c r="Q111" i="19"/>
  <c r="S111" i="19"/>
  <c r="U111" i="19"/>
  <c r="W111" i="19"/>
  <c r="Y111" i="19"/>
  <c r="AA111" i="19"/>
  <c r="AC111" i="19"/>
  <c r="AE111" i="19"/>
  <c r="AG111" i="19"/>
  <c r="G112" i="19"/>
  <c r="I112" i="19"/>
  <c r="K112" i="19"/>
  <c r="M112" i="19"/>
  <c r="O112" i="19"/>
  <c r="Q112" i="19"/>
  <c r="S112" i="19"/>
  <c r="U112" i="19"/>
  <c r="W112" i="19"/>
  <c r="Y112" i="19"/>
  <c r="AA112" i="19"/>
  <c r="AC112" i="19"/>
  <c r="AE112" i="19"/>
  <c r="AG112" i="19"/>
  <c r="G113" i="19"/>
  <c r="I113" i="19"/>
  <c r="K113" i="19"/>
  <c r="M113" i="19"/>
  <c r="O113" i="19"/>
  <c r="Q113" i="19"/>
  <c r="S113" i="19"/>
  <c r="U113" i="19"/>
  <c r="W113" i="19"/>
  <c r="Y113" i="19"/>
  <c r="AA113" i="19"/>
  <c r="AC113" i="19"/>
  <c r="AE113" i="19"/>
  <c r="AG113" i="19"/>
  <c r="G114" i="19"/>
  <c r="I114" i="19"/>
  <c r="K114" i="19"/>
  <c r="M114" i="19"/>
  <c r="O114" i="19"/>
  <c r="Q114" i="19"/>
  <c r="S114" i="19"/>
  <c r="U114" i="19"/>
  <c r="W114" i="19"/>
  <c r="Y114" i="19"/>
  <c r="AA114" i="19"/>
  <c r="AC114" i="19"/>
  <c r="AE114" i="19"/>
  <c r="AG114" i="19"/>
  <c r="G115" i="19"/>
  <c r="I115" i="19"/>
  <c r="K115" i="19"/>
  <c r="M115" i="19"/>
  <c r="O115" i="19"/>
  <c r="Q115" i="19"/>
  <c r="S115" i="19"/>
  <c r="U115" i="19"/>
  <c r="W115" i="19"/>
  <c r="Y115" i="19"/>
  <c r="AA115" i="19"/>
  <c r="AC115" i="19"/>
  <c r="AE115" i="19"/>
  <c r="AG115" i="19"/>
  <c r="G116" i="19"/>
  <c r="I116" i="19"/>
  <c r="K116" i="19"/>
  <c r="M116" i="19"/>
  <c r="O116" i="19"/>
  <c r="Q116" i="19"/>
  <c r="S116" i="19"/>
  <c r="U116" i="19"/>
  <c r="W116" i="19"/>
  <c r="Y116" i="19"/>
  <c r="AA116" i="19"/>
  <c r="AC116" i="19"/>
  <c r="AE116" i="19"/>
  <c r="AG116" i="19"/>
  <c r="G117" i="19"/>
  <c r="I117" i="19"/>
  <c r="K117" i="19"/>
  <c r="M117" i="19"/>
  <c r="O117" i="19"/>
  <c r="Q117" i="19"/>
  <c r="S117" i="19"/>
  <c r="U117" i="19"/>
  <c r="W117" i="19"/>
  <c r="Y117" i="19"/>
  <c r="AA117" i="19"/>
  <c r="AC117" i="19"/>
  <c r="AE117" i="19"/>
  <c r="AG117" i="19"/>
  <c r="G118" i="19"/>
  <c r="I118" i="19"/>
  <c r="K118" i="19"/>
  <c r="M118" i="19"/>
  <c r="O118" i="19"/>
  <c r="Q118" i="19"/>
  <c r="S118" i="19"/>
  <c r="U118" i="19"/>
  <c r="W118" i="19"/>
  <c r="Y118" i="19"/>
  <c r="AA118" i="19"/>
  <c r="AC118" i="19"/>
  <c r="AE118" i="19"/>
  <c r="AG118" i="19"/>
  <c r="G119" i="19"/>
  <c r="I119" i="19"/>
  <c r="K119" i="19"/>
  <c r="M119" i="19"/>
  <c r="O119" i="19"/>
  <c r="Q119" i="19"/>
  <c r="S119" i="19"/>
  <c r="U119" i="19"/>
  <c r="W119" i="19"/>
  <c r="Y119" i="19"/>
  <c r="AA119" i="19"/>
  <c r="AC119" i="19"/>
  <c r="AE119" i="19"/>
  <c r="AG119" i="19"/>
  <c r="G120" i="19"/>
  <c r="I120" i="19"/>
  <c r="K120" i="19"/>
  <c r="M120" i="19"/>
  <c r="O120" i="19"/>
  <c r="Q120" i="19"/>
  <c r="S120" i="19"/>
  <c r="U120" i="19"/>
  <c r="W120" i="19"/>
  <c r="Y120" i="19"/>
  <c r="AA120" i="19"/>
  <c r="AC120" i="19"/>
  <c r="AE120" i="19"/>
  <c r="AG120" i="19"/>
  <c r="G121" i="19"/>
  <c r="I121" i="19"/>
  <c r="K121" i="19"/>
  <c r="M121" i="19"/>
  <c r="O121" i="19"/>
  <c r="Q121" i="19"/>
  <c r="S121" i="19"/>
  <c r="U121" i="19"/>
  <c r="W121" i="19"/>
  <c r="Y121" i="19"/>
  <c r="AA121" i="19"/>
  <c r="AC121" i="19"/>
  <c r="AE121" i="19"/>
  <c r="AG121" i="19"/>
  <c r="G122" i="19"/>
  <c r="I122" i="19"/>
  <c r="K122" i="19"/>
  <c r="M122" i="19"/>
  <c r="O122" i="19"/>
  <c r="Q122" i="19"/>
  <c r="S122" i="19"/>
  <c r="U122" i="19"/>
  <c r="W122" i="19"/>
  <c r="Y122" i="19"/>
  <c r="AA122" i="19"/>
  <c r="AC122" i="19"/>
  <c r="AE122" i="19"/>
  <c r="AG122" i="19"/>
  <c r="G123" i="19"/>
  <c r="I123" i="19"/>
  <c r="K123" i="19"/>
  <c r="M123" i="19"/>
  <c r="O123" i="19"/>
  <c r="Q123" i="19"/>
  <c r="S123" i="19"/>
  <c r="U123" i="19"/>
  <c r="W123" i="19"/>
  <c r="Y123" i="19"/>
  <c r="AA123" i="19"/>
  <c r="AC123" i="19"/>
  <c r="AE123" i="19"/>
  <c r="AG123" i="19"/>
  <c r="G124" i="19"/>
  <c r="I124" i="19"/>
  <c r="K124" i="19"/>
  <c r="M124" i="19"/>
  <c r="O124" i="19"/>
  <c r="Q124" i="19"/>
  <c r="S124" i="19"/>
  <c r="U124" i="19"/>
  <c r="W124" i="19"/>
  <c r="Y124" i="19"/>
  <c r="AA124" i="19"/>
  <c r="AC124" i="19"/>
  <c r="AE124" i="19"/>
  <c r="AG124" i="19"/>
  <c r="G125" i="19"/>
  <c r="I125" i="19"/>
  <c r="K125" i="19"/>
  <c r="M125" i="19"/>
  <c r="O125" i="19"/>
  <c r="Q125" i="19"/>
  <c r="S125" i="19"/>
  <c r="U125" i="19"/>
  <c r="W125" i="19"/>
  <c r="Y125" i="19"/>
  <c r="AA125" i="19"/>
  <c r="AC125" i="19"/>
  <c r="AE125" i="19"/>
  <c r="AG125" i="19"/>
  <c r="G126" i="19"/>
  <c r="I126" i="19"/>
  <c r="K126" i="19"/>
  <c r="M126" i="19"/>
  <c r="O126" i="19"/>
  <c r="Q126" i="19"/>
  <c r="S126" i="19"/>
  <c r="U126" i="19"/>
  <c r="W126" i="19"/>
  <c r="Y126" i="19"/>
  <c r="AA126" i="19"/>
  <c r="AC126" i="19"/>
  <c r="AE126" i="19"/>
  <c r="AG126" i="19"/>
  <c r="G127" i="19"/>
  <c r="I127" i="19"/>
  <c r="K127" i="19"/>
  <c r="M127" i="19"/>
  <c r="O127" i="19"/>
  <c r="Q127" i="19"/>
  <c r="S127" i="19"/>
  <c r="U127" i="19"/>
  <c r="W127" i="19"/>
  <c r="Y127" i="19"/>
  <c r="AA127" i="19"/>
  <c r="AC127" i="19"/>
  <c r="AE127" i="19"/>
  <c r="AG127" i="19"/>
  <c r="G128" i="19"/>
  <c r="I128" i="19"/>
  <c r="K128" i="19"/>
  <c r="M128" i="19"/>
  <c r="O128" i="19"/>
  <c r="Q128" i="19"/>
  <c r="S128" i="19"/>
  <c r="U128" i="19"/>
  <c r="W128" i="19"/>
  <c r="Y128" i="19"/>
  <c r="AA128" i="19"/>
  <c r="AC128" i="19"/>
  <c r="AE128" i="19"/>
  <c r="AG128" i="19"/>
  <c r="G129" i="19"/>
  <c r="I129" i="19"/>
  <c r="K129" i="19"/>
  <c r="M129" i="19"/>
  <c r="O129" i="19"/>
  <c r="Q129" i="19"/>
  <c r="S129" i="19"/>
  <c r="U129" i="19"/>
  <c r="W129" i="19"/>
  <c r="Y129" i="19"/>
  <c r="AA129" i="19"/>
  <c r="AC129" i="19"/>
  <c r="AE129" i="19"/>
  <c r="AG129" i="19"/>
  <c r="G130" i="19"/>
  <c r="I130" i="19"/>
  <c r="K130" i="19"/>
  <c r="M130" i="19"/>
  <c r="O130" i="19"/>
  <c r="Q130" i="19"/>
  <c r="S130" i="19"/>
  <c r="U130" i="19"/>
  <c r="W130" i="19"/>
  <c r="Y130" i="19"/>
  <c r="AA130" i="19"/>
  <c r="AC130" i="19"/>
  <c r="AE130" i="19"/>
  <c r="AG130" i="19"/>
  <c r="G131" i="19"/>
  <c r="I131" i="19"/>
  <c r="K131" i="19"/>
  <c r="M131" i="19"/>
  <c r="O131" i="19"/>
  <c r="Q131" i="19"/>
  <c r="S131" i="19"/>
  <c r="U131" i="19"/>
  <c r="W131" i="19"/>
  <c r="Y131" i="19"/>
  <c r="AA131" i="19"/>
  <c r="AC131" i="19"/>
  <c r="AE131" i="19"/>
  <c r="AG131" i="19"/>
  <c r="G132" i="19"/>
  <c r="I132" i="19"/>
  <c r="K132" i="19"/>
  <c r="M132" i="19"/>
  <c r="O132" i="19"/>
  <c r="Q132" i="19"/>
  <c r="S132" i="19"/>
  <c r="U132" i="19"/>
  <c r="W132" i="19"/>
  <c r="Y132" i="19"/>
  <c r="AA132" i="19"/>
  <c r="AC132" i="19"/>
  <c r="AE132" i="19"/>
  <c r="AG132" i="19"/>
  <c r="G133" i="19"/>
  <c r="I133" i="19"/>
  <c r="K133" i="19"/>
  <c r="M133" i="19"/>
  <c r="O133" i="19"/>
  <c r="Q133" i="19"/>
  <c r="S133" i="19"/>
  <c r="U133" i="19"/>
  <c r="W133" i="19"/>
  <c r="Y133" i="19"/>
  <c r="AA133" i="19"/>
  <c r="AC133" i="19"/>
  <c r="AE133" i="19"/>
  <c r="AG133" i="19"/>
  <c r="G134" i="19"/>
  <c r="I134" i="19"/>
  <c r="K134" i="19"/>
  <c r="M134" i="19"/>
  <c r="O134" i="19"/>
  <c r="Q134" i="19"/>
  <c r="S134" i="19"/>
  <c r="U134" i="19"/>
  <c r="W134" i="19"/>
  <c r="Y134" i="19"/>
  <c r="AA134" i="19"/>
  <c r="AC134" i="19"/>
  <c r="AE134" i="19"/>
  <c r="AG134" i="19"/>
  <c r="G135" i="19"/>
  <c r="I135" i="19"/>
  <c r="K135" i="19"/>
  <c r="M135" i="19"/>
  <c r="O135" i="19"/>
  <c r="Q135" i="19"/>
  <c r="S135" i="19"/>
  <c r="U135" i="19"/>
  <c r="W135" i="19"/>
  <c r="Y135" i="19"/>
  <c r="AA135" i="19"/>
  <c r="AC135" i="19"/>
  <c r="AE135" i="19"/>
  <c r="AG135" i="19"/>
  <c r="G136" i="19"/>
  <c r="I136" i="19"/>
  <c r="K136" i="19"/>
  <c r="M136" i="19"/>
  <c r="O136" i="19"/>
  <c r="Q136" i="19"/>
  <c r="S136" i="19"/>
  <c r="U136" i="19"/>
  <c r="W136" i="19"/>
  <c r="Y136" i="19"/>
  <c r="AA136" i="19"/>
  <c r="AC136" i="19"/>
  <c r="AE136" i="19"/>
  <c r="AG136" i="19"/>
  <c r="G137" i="19"/>
  <c r="I137" i="19"/>
  <c r="K137" i="19"/>
  <c r="M137" i="19"/>
  <c r="O137" i="19"/>
  <c r="Q137" i="19"/>
  <c r="S137" i="19"/>
  <c r="U137" i="19"/>
  <c r="W137" i="19"/>
  <c r="Y137" i="19"/>
  <c r="AA137" i="19"/>
  <c r="AC137" i="19"/>
  <c r="AE137" i="19"/>
  <c r="AG137" i="19"/>
  <c r="G138" i="19"/>
  <c r="I138" i="19"/>
  <c r="K138" i="19"/>
  <c r="M138" i="19"/>
  <c r="O138" i="19"/>
  <c r="Q138" i="19"/>
  <c r="S138" i="19"/>
  <c r="U138" i="19"/>
  <c r="W138" i="19"/>
  <c r="Y138" i="19"/>
  <c r="AA138" i="19"/>
  <c r="AC138" i="19"/>
  <c r="AE138" i="19"/>
  <c r="AG138" i="19"/>
  <c r="G139" i="19"/>
  <c r="I139" i="19"/>
  <c r="K139" i="19"/>
  <c r="M139" i="19"/>
  <c r="O139" i="19"/>
  <c r="Q139" i="19"/>
  <c r="S139" i="19"/>
  <c r="U139" i="19"/>
  <c r="W139" i="19"/>
  <c r="Y139" i="19"/>
  <c r="AA139" i="19"/>
  <c r="AC139" i="19"/>
  <c r="AE139" i="19"/>
  <c r="AG139" i="19"/>
  <c r="G140" i="19"/>
  <c r="I140" i="19"/>
  <c r="K140" i="19"/>
  <c r="M140" i="19"/>
  <c r="O140" i="19"/>
  <c r="Q140" i="19"/>
  <c r="S140" i="19"/>
  <c r="U140" i="19"/>
  <c r="W140" i="19"/>
  <c r="Y140" i="19"/>
  <c r="AA140" i="19"/>
  <c r="AC140" i="19"/>
  <c r="AE140" i="19"/>
  <c r="AG140" i="19"/>
  <c r="G141" i="19"/>
  <c r="I141" i="19"/>
  <c r="K141" i="19"/>
  <c r="M141" i="19"/>
  <c r="O141" i="19"/>
  <c r="Q141" i="19"/>
  <c r="S141" i="19"/>
  <c r="U141" i="19"/>
  <c r="W141" i="19"/>
  <c r="Y141" i="19"/>
  <c r="AA141" i="19"/>
  <c r="AC141" i="19"/>
  <c r="AE141" i="19"/>
  <c r="AG141" i="19"/>
  <c r="G142" i="19"/>
  <c r="I142" i="19"/>
  <c r="K142" i="19"/>
  <c r="M142" i="19"/>
  <c r="O142" i="19"/>
  <c r="Q142" i="19"/>
  <c r="S142" i="19"/>
  <c r="U142" i="19"/>
  <c r="W142" i="19"/>
  <c r="Y142" i="19"/>
  <c r="AA142" i="19"/>
  <c r="AC142" i="19"/>
  <c r="AE142" i="19"/>
  <c r="AG142" i="19"/>
  <c r="G143" i="19"/>
  <c r="I143" i="19"/>
  <c r="K143" i="19"/>
  <c r="M143" i="19"/>
  <c r="O143" i="19"/>
  <c r="Q143" i="19"/>
  <c r="S143" i="19"/>
  <c r="U143" i="19"/>
  <c r="W143" i="19"/>
  <c r="Y143" i="19"/>
  <c r="AA143" i="19"/>
  <c r="AC143" i="19"/>
  <c r="AE143" i="19"/>
  <c r="AG143" i="19"/>
  <c r="G144" i="19"/>
  <c r="I144" i="19"/>
  <c r="K144" i="19"/>
  <c r="M144" i="19"/>
  <c r="O144" i="19"/>
  <c r="Q144" i="19"/>
  <c r="S144" i="19"/>
  <c r="U144" i="19"/>
  <c r="W144" i="19"/>
  <c r="Y144" i="19"/>
  <c r="AA144" i="19"/>
  <c r="AC144" i="19"/>
  <c r="AE144" i="19"/>
  <c r="AG144" i="19"/>
  <c r="G145" i="19"/>
  <c r="I145" i="19"/>
  <c r="K145" i="19"/>
  <c r="M145" i="19"/>
  <c r="O145" i="19"/>
  <c r="Q145" i="19"/>
  <c r="S145" i="19"/>
  <c r="U145" i="19"/>
  <c r="W145" i="19"/>
  <c r="Y145" i="19"/>
  <c r="AA145" i="19"/>
  <c r="AC145" i="19"/>
  <c r="AE145" i="19"/>
  <c r="AG145" i="19"/>
  <c r="G146" i="19"/>
  <c r="I146" i="19"/>
  <c r="K146" i="19"/>
  <c r="M146" i="19"/>
  <c r="O146" i="19"/>
  <c r="Q146" i="19"/>
  <c r="S146" i="19"/>
  <c r="U146" i="19"/>
  <c r="W146" i="19"/>
  <c r="Y146" i="19"/>
  <c r="AA146" i="19"/>
  <c r="AC146" i="19"/>
  <c r="AE146" i="19"/>
  <c r="AG146" i="19"/>
  <c r="G147" i="19"/>
  <c r="I147" i="19"/>
  <c r="K147" i="19"/>
  <c r="M147" i="19"/>
  <c r="O147" i="19"/>
  <c r="Q147" i="19"/>
  <c r="S147" i="19"/>
  <c r="U147" i="19"/>
  <c r="W147" i="19"/>
  <c r="Y147" i="19"/>
  <c r="AA147" i="19"/>
  <c r="AC147" i="19"/>
  <c r="AE147" i="19"/>
  <c r="AG147" i="19"/>
  <c r="G148" i="19"/>
  <c r="I148" i="19"/>
  <c r="K148" i="19"/>
  <c r="M148" i="19"/>
  <c r="O148" i="19"/>
  <c r="Q148" i="19"/>
  <c r="S148" i="19"/>
  <c r="U148" i="19"/>
  <c r="W148" i="19"/>
  <c r="Y148" i="19"/>
  <c r="AA148" i="19"/>
  <c r="AC148" i="19"/>
  <c r="AE148" i="19"/>
  <c r="AG148" i="19"/>
  <c r="G149" i="19"/>
  <c r="I149" i="19"/>
  <c r="K149" i="19"/>
  <c r="M149" i="19"/>
  <c r="O149" i="19"/>
  <c r="Q149" i="19"/>
  <c r="S149" i="19"/>
  <c r="U149" i="19"/>
  <c r="W149" i="19"/>
  <c r="Y149" i="19"/>
  <c r="AA149" i="19"/>
  <c r="AC149" i="19"/>
  <c r="AE149" i="19"/>
  <c r="AG149" i="19"/>
  <c r="G150" i="19"/>
  <c r="I150" i="19"/>
  <c r="K150" i="19"/>
  <c r="M150" i="19"/>
  <c r="O150" i="19"/>
  <c r="Q150" i="19"/>
  <c r="S150" i="19"/>
  <c r="U150" i="19"/>
  <c r="W150" i="19"/>
  <c r="Y150" i="19"/>
  <c r="AA150" i="19"/>
  <c r="AC150" i="19"/>
  <c r="AE150" i="19"/>
  <c r="AG150" i="19"/>
  <c r="G151" i="19"/>
  <c r="I151" i="19"/>
  <c r="K151" i="19"/>
  <c r="M151" i="19"/>
  <c r="O151" i="19"/>
  <c r="Q151" i="19"/>
  <c r="S151" i="19"/>
  <c r="U151" i="19"/>
  <c r="W151" i="19"/>
  <c r="Y151" i="19"/>
  <c r="AA151" i="19"/>
  <c r="AC151" i="19"/>
  <c r="AE151" i="19"/>
  <c r="AG151" i="19"/>
  <c r="G152" i="19"/>
  <c r="I152" i="19"/>
  <c r="K152" i="19"/>
  <c r="M152" i="19"/>
  <c r="O152" i="19"/>
  <c r="Q152" i="19"/>
  <c r="S152" i="19"/>
  <c r="U152" i="19"/>
  <c r="W152" i="19"/>
  <c r="Y152" i="19"/>
  <c r="AA152" i="19"/>
  <c r="AC152" i="19"/>
  <c r="AE152" i="19"/>
  <c r="AG152" i="19"/>
  <c r="G153" i="19"/>
  <c r="I153" i="19"/>
  <c r="K153" i="19"/>
  <c r="M153" i="19"/>
  <c r="O153" i="19"/>
  <c r="Q153" i="19"/>
  <c r="S153" i="19"/>
  <c r="U153" i="19"/>
  <c r="W153" i="19"/>
  <c r="Y153" i="19"/>
  <c r="AA153" i="19"/>
  <c r="AC153" i="19"/>
  <c r="AE153" i="19"/>
  <c r="AG153" i="19"/>
  <c r="G154" i="19"/>
  <c r="I154" i="19"/>
  <c r="K154" i="19"/>
  <c r="M154" i="19"/>
  <c r="O154" i="19"/>
  <c r="Q154" i="19"/>
  <c r="S154" i="19"/>
  <c r="U154" i="19"/>
  <c r="W154" i="19"/>
  <c r="Y154" i="19"/>
  <c r="AA154" i="19"/>
  <c r="AC154" i="19"/>
  <c r="AE154" i="19"/>
  <c r="AG154" i="19"/>
  <c r="G155" i="19"/>
  <c r="I155" i="19"/>
  <c r="K155" i="19"/>
  <c r="M155" i="19"/>
  <c r="O155" i="19"/>
  <c r="Q155" i="19"/>
  <c r="S155" i="19"/>
  <c r="U155" i="19"/>
  <c r="W155" i="19"/>
  <c r="Y155" i="19"/>
  <c r="AA155" i="19"/>
  <c r="AC155" i="19"/>
  <c r="AE155" i="19"/>
  <c r="AG155" i="19"/>
  <c r="G156" i="19"/>
  <c r="I156" i="19"/>
  <c r="K156" i="19"/>
  <c r="M156" i="19"/>
  <c r="O156" i="19"/>
  <c r="Q156" i="19"/>
  <c r="S156" i="19"/>
  <c r="U156" i="19"/>
  <c r="W156" i="19"/>
  <c r="Y156" i="19"/>
  <c r="AA156" i="19"/>
  <c r="AC156" i="19"/>
  <c r="AE156" i="19"/>
  <c r="AG156" i="19"/>
  <c r="G157" i="19"/>
  <c r="I157" i="19"/>
  <c r="K157" i="19"/>
  <c r="M157" i="19"/>
  <c r="O157" i="19"/>
  <c r="Q157" i="19"/>
  <c r="S157" i="19"/>
  <c r="U157" i="19"/>
  <c r="W157" i="19"/>
  <c r="Y157" i="19"/>
  <c r="AA157" i="19"/>
  <c r="AC157" i="19"/>
  <c r="AE157" i="19"/>
  <c r="AG157" i="19"/>
  <c r="G158" i="19"/>
  <c r="I158" i="19"/>
  <c r="K158" i="19"/>
  <c r="M158" i="19"/>
  <c r="O158" i="19"/>
  <c r="Q158" i="19"/>
  <c r="S158" i="19"/>
  <c r="U158" i="19"/>
  <c r="W158" i="19"/>
  <c r="Y158" i="19"/>
  <c r="AA158" i="19"/>
  <c r="AC158" i="19"/>
  <c r="AE158" i="19"/>
  <c r="AG158" i="19"/>
  <c r="G159" i="19"/>
  <c r="I159" i="19"/>
  <c r="K159" i="19"/>
  <c r="M159" i="19"/>
  <c r="O159" i="19"/>
  <c r="Q159" i="19"/>
  <c r="S159" i="19"/>
  <c r="U159" i="19"/>
  <c r="W159" i="19"/>
  <c r="Y159" i="19"/>
  <c r="AA159" i="19"/>
  <c r="AC159" i="19"/>
  <c r="AE159" i="19"/>
  <c r="AG159" i="19"/>
  <c r="G160" i="19"/>
  <c r="I160" i="19"/>
  <c r="K160" i="19"/>
  <c r="M160" i="19"/>
  <c r="O160" i="19"/>
  <c r="Q160" i="19"/>
  <c r="S160" i="19"/>
  <c r="U160" i="19"/>
  <c r="W160" i="19"/>
  <c r="Y160" i="19"/>
  <c r="AA160" i="19"/>
  <c r="AC160" i="19"/>
  <c r="AE160" i="19"/>
  <c r="AG160" i="19"/>
  <c r="G161" i="19"/>
  <c r="I161" i="19"/>
  <c r="K161" i="19"/>
  <c r="M161" i="19"/>
  <c r="O161" i="19"/>
  <c r="Q161" i="19"/>
  <c r="S161" i="19"/>
  <c r="U161" i="19"/>
  <c r="W161" i="19"/>
  <c r="Y161" i="19"/>
  <c r="AA161" i="19"/>
  <c r="AC161" i="19"/>
  <c r="AE161" i="19"/>
  <c r="AG161" i="19"/>
  <c r="G162" i="19"/>
  <c r="I162" i="19"/>
  <c r="K162" i="19"/>
  <c r="M162" i="19"/>
  <c r="O162" i="19"/>
  <c r="Q162" i="19"/>
  <c r="S162" i="19"/>
  <c r="U162" i="19"/>
  <c r="W162" i="19"/>
  <c r="Y162" i="19"/>
  <c r="AA162" i="19"/>
  <c r="AC162" i="19"/>
  <c r="AE162" i="19"/>
  <c r="AG162" i="19"/>
  <c r="G163" i="19"/>
  <c r="I163" i="19"/>
  <c r="K163" i="19"/>
  <c r="M163" i="19"/>
  <c r="O163" i="19"/>
  <c r="Q163" i="19"/>
  <c r="S163" i="19"/>
  <c r="U163" i="19"/>
  <c r="W163" i="19"/>
  <c r="Y163" i="19"/>
  <c r="AA163" i="19"/>
  <c r="AC163" i="19"/>
  <c r="AE163" i="19"/>
  <c r="AG163" i="19"/>
  <c r="G164" i="19"/>
  <c r="I164" i="19"/>
  <c r="K164" i="19"/>
  <c r="M164" i="19"/>
  <c r="O164" i="19"/>
  <c r="Q164" i="19"/>
  <c r="S164" i="19"/>
  <c r="U164" i="19"/>
  <c r="W164" i="19"/>
  <c r="Y164" i="19"/>
  <c r="AA164" i="19"/>
  <c r="AC164" i="19"/>
  <c r="AE164" i="19"/>
  <c r="AG164" i="19"/>
  <c r="G165" i="19"/>
  <c r="I165" i="19"/>
  <c r="K165" i="19"/>
  <c r="M165" i="19"/>
  <c r="O165" i="19"/>
  <c r="Q165" i="19"/>
  <c r="S165" i="19"/>
  <c r="U165" i="19"/>
  <c r="W165" i="19"/>
  <c r="Y165" i="19"/>
  <c r="AA165" i="19"/>
  <c r="AC165" i="19"/>
  <c r="AE165" i="19"/>
  <c r="AG165" i="19"/>
  <c r="G166" i="19"/>
  <c r="I166" i="19"/>
  <c r="K166" i="19"/>
  <c r="M166" i="19"/>
  <c r="O166" i="19"/>
  <c r="Q166" i="19"/>
  <c r="S166" i="19"/>
  <c r="U166" i="19"/>
  <c r="W166" i="19"/>
  <c r="Y166" i="19"/>
  <c r="AA166" i="19"/>
  <c r="AC166" i="19"/>
  <c r="AE166" i="19"/>
  <c r="AG166" i="19"/>
  <c r="G167" i="19"/>
  <c r="I167" i="19"/>
  <c r="K167" i="19"/>
  <c r="M167" i="19"/>
  <c r="O167" i="19"/>
  <c r="Q167" i="19"/>
  <c r="S167" i="19"/>
  <c r="U167" i="19"/>
  <c r="W167" i="19"/>
  <c r="Y167" i="19"/>
  <c r="AA167" i="19"/>
  <c r="AC167" i="19"/>
  <c r="AE167" i="19"/>
  <c r="AG167" i="19"/>
  <c r="G168" i="19"/>
  <c r="I168" i="19"/>
  <c r="K168" i="19"/>
  <c r="M168" i="19"/>
  <c r="O168" i="19"/>
  <c r="Q168" i="19"/>
  <c r="S168" i="19"/>
  <c r="U168" i="19"/>
  <c r="W168" i="19"/>
  <c r="Y168" i="19"/>
  <c r="AA168" i="19"/>
  <c r="AC168" i="19"/>
  <c r="AE168" i="19"/>
  <c r="AG168" i="19"/>
  <c r="G169" i="19"/>
  <c r="I169" i="19"/>
  <c r="K169" i="19"/>
  <c r="M169" i="19"/>
  <c r="O169" i="19"/>
  <c r="Q169" i="19"/>
  <c r="S169" i="19"/>
  <c r="U169" i="19"/>
  <c r="W169" i="19"/>
  <c r="Y169" i="19"/>
  <c r="AA169" i="19"/>
  <c r="AC169" i="19"/>
  <c r="AE169" i="19"/>
  <c r="AG169" i="19"/>
  <c r="G170" i="19"/>
  <c r="I170" i="19"/>
  <c r="K170" i="19"/>
  <c r="M170" i="19"/>
  <c r="O170" i="19"/>
  <c r="Q170" i="19"/>
  <c r="S170" i="19"/>
  <c r="U170" i="19"/>
  <c r="W170" i="19"/>
  <c r="Y170" i="19"/>
  <c r="AA170" i="19"/>
  <c r="AC170" i="19"/>
  <c r="AE170" i="19"/>
  <c r="AG170" i="19"/>
  <c r="G171" i="19"/>
  <c r="I171" i="19"/>
  <c r="K171" i="19"/>
  <c r="M171" i="19"/>
  <c r="O171" i="19"/>
  <c r="Q171" i="19"/>
  <c r="S171" i="19"/>
  <c r="U171" i="19"/>
  <c r="W171" i="19"/>
  <c r="Y171" i="19"/>
  <c r="AA171" i="19"/>
  <c r="AC171" i="19"/>
  <c r="AE171" i="19"/>
  <c r="AG171" i="19"/>
  <c r="G172" i="19"/>
  <c r="I172" i="19"/>
  <c r="K172" i="19"/>
  <c r="M172" i="19"/>
  <c r="O172" i="19"/>
  <c r="Q172" i="19"/>
  <c r="S172" i="19"/>
  <c r="U172" i="19"/>
  <c r="W172" i="19"/>
  <c r="Y172" i="19"/>
  <c r="AA172" i="19"/>
  <c r="AC172" i="19"/>
  <c r="AE172" i="19"/>
  <c r="AG172" i="19"/>
  <c r="G173" i="19"/>
  <c r="I173" i="19"/>
  <c r="K173" i="19"/>
  <c r="M173" i="19"/>
  <c r="O173" i="19"/>
  <c r="Q173" i="19"/>
  <c r="S173" i="19"/>
  <c r="U173" i="19"/>
  <c r="W173" i="19"/>
  <c r="Y173" i="19"/>
  <c r="AA173" i="19"/>
  <c r="AC173" i="19"/>
  <c r="AE173" i="19"/>
  <c r="AG173" i="19"/>
  <c r="G174" i="19"/>
  <c r="I174" i="19"/>
  <c r="K174" i="19"/>
  <c r="M174" i="19"/>
  <c r="O174" i="19"/>
  <c r="Q174" i="19"/>
  <c r="S174" i="19"/>
  <c r="U174" i="19"/>
  <c r="W174" i="19"/>
  <c r="Y174" i="19"/>
  <c r="AA174" i="19"/>
  <c r="AC174" i="19"/>
  <c r="AE174" i="19"/>
  <c r="AG174" i="19"/>
  <c r="G175" i="19"/>
  <c r="I175" i="19"/>
  <c r="K175" i="19"/>
  <c r="M175" i="19"/>
  <c r="O175" i="19"/>
  <c r="Q175" i="19"/>
  <c r="S175" i="19"/>
  <c r="U175" i="19"/>
  <c r="W175" i="19"/>
  <c r="Y175" i="19"/>
  <c r="AA175" i="19"/>
  <c r="AC175" i="19"/>
  <c r="AE175" i="19"/>
  <c r="AG175" i="19"/>
  <c r="G176" i="19"/>
  <c r="I176" i="19"/>
  <c r="K176" i="19"/>
  <c r="M176" i="19"/>
  <c r="O176" i="19"/>
  <c r="Q176" i="19"/>
  <c r="S176" i="19"/>
  <c r="U176" i="19"/>
  <c r="W176" i="19"/>
  <c r="Y176" i="19"/>
  <c r="AA176" i="19"/>
  <c r="AC176" i="19"/>
  <c r="AE176" i="19"/>
  <c r="AG176" i="19"/>
  <c r="G177" i="19"/>
  <c r="I177" i="19"/>
  <c r="K177" i="19"/>
  <c r="M177" i="19"/>
  <c r="O177" i="19"/>
  <c r="Q177" i="19"/>
  <c r="S177" i="19"/>
  <c r="U177" i="19"/>
  <c r="W177" i="19"/>
  <c r="Y177" i="19"/>
  <c r="AA177" i="19"/>
  <c r="AC177" i="19"/>
  <c r="AE177" i="19"/>
  <c r="AG177" i="19"/>
  <c r="G178" i="19"/>
  <c r="I178" i="19"/>
  <c r="K178" i="19"/>
  <c r="M178" i="19"/>
  <c r="O178" i="19"/>
  <c r="Q178" i="19"/>
  <c r="S178" i="19"/>
  <c r="U178" i="19"/>
  <c r="W178" i="19"/>
  <c r="Y178" i="19"/>
  <c r="AA178" i="19"/>
  <c r="AC178" i="19"/>
  <c r="AE178" i="19"/>
  <c r="AG178" i="19"/>
  <c r="G179" i="19"/>
  <c r="I179" i="19"/>
  <c r="K179" i="19"/>
  <c r="M179" i="19"/>
  <c r="O179" i="19"/>
  <c r="Q179" i="19"/>
  <c r="S179" i="19"/>
  <c r="U179" i="19"/>
  <c r="W179" i="19"/>
  <c r="Y179" i="19"/>
  <c r="AA179" i="19"/>
  <c r="AC179" i="19"/>
  <c r="AE179" i="19"/>
  <c r="AG179" i="19"/>
  <c r="G180" i="19"/>
  <c r="I180" i="19"/>
  <c r="K180" i="19"/>
  <c r="M180" i="19"/>
  <c r="O180" i="19"/>
  <c r="Q180" i="19"/>
  <c r="S180" i="19"/>
  <c r="U180" i="19"/>
  <c r="W180" i="19"/>
  <c r="Y180" i="19"/>
  <c r="AA180" i="19"/>
  <c r="AC180" i="19"/>
  <c r="AE180" i="19"/>
  <c r="AG180" i="19"/>
  <c r="G181" i="19"/>
  <c r="I181" i="19"/>
  <c r="K181" i="19"/>
  <c r="M181" i="19"/>
  <c r="O181" i="19"/>
  <c r="Q181" i="19"/>
  <c r="S181" i="19"/>
  <c r="U181" i="19"/>
  <c r="W181" i="19"/>
  <c r="Y181" i="19"/>
  <c r="AA181" i="19"/>
  <c r="AC181" i="19"/>
  <c r="AE181" i="19"/>
  <c r="AG181" i="19"/>
  <c r="G182" i="19"/>
  <c r="I182" i="19"/>
  <c r="K182" i="19"/>
  <c r="M182" i="19"/>
  <c r="O182" i="19"/>
  <c r="Q182" i="19"/>
  <c r="S182" i="19"/>
  <c r="U182" i="19"/>
  <c r="W182" i="19"/>
  <c r="Y182" i="19"/>
  <c r="AA182" i="19"/>
  <c r="AC182" i="19"/>
  <c r="AE182" i="19"/>
  <c r="AG182" i="19"/>
  <c r="G183" i="19"/>
  <c r="I183" i="19"/>
  <c r="K183" i="19"/>
  <c r="M183" i="19"/>
  <c r="O183" i="19"/>
  <c r="Q183" i="19"/>
  <c r="S183" i="19"/>
  <c r="U183" i="19"/>
  <c r="W183" i="19"/>
  <c r="Y183" i="19"/>
  <c r="AA183" i="19"/>
  <c r="AC183" i="19"/>
  <c r="AE183" i="19"/>
  <c r="AG183" i="19"/>
  <c r="G184" i="19"/>
  <c r="I184" i="19"/>
  <c r="K184" i="19"/>
  <c r="M184" i="19"/>
  <c r="O184" i="19"/>
  <c r="Q184" i="19"/>
  <c r="S184" i="19"/>
  <c r="U184" i="19"/>
  <c r="W184" i="19"/>
  <c r="Y184" i="19"/>
  <c r="AA184" i="19"/>
  <c r="AC184" i="19"/>
  <c r="AE184" i="19"/>
  <c r="AG184" i="19"/>
  <c r="G185" i="19"/>
  <c r="I185" i="19"/>
  <c r="K185" i="19"/>
  <c r="M185" i="19"/>
  <c r="O185" i="19"/>
  <c r="Q185" i="19"/>
  <c r="S185" i="19"/>
  <c r="U185" i="19"/>
  <c r="W185" i="19"/>
  <c r="Y185" i="19"/>
  <c r="AA185" i="19"/>
  <c r="AC185" i="19"/>
  <c r="AE185" i="19"/>
  <c r="AG185" i="19"/>
  <c r="G186" i="19"/>
  <c r="I186" i="19"/>
  <c r="K186" i="19"/>
  <c r="M186" i="19"/>
  <c r="O186" i="19"/>
  <c r="Q186" i="19"/>
  <c r="S186" i="19"/>
  <c r="U186" i="19"/>
  <c r="W186" i="19"/>
  <c r="Y186" i="19"/>
  <c r="AA186" i="19"/>
  <c r="AC186" i="19"/>
  <c r="AE186" i="19"/>
  <c r="AG186" i="19"/>
  <c r="G187" i="19"/>
  <c r="I187" i="19"/>
  <c r="K187" i="19"/>
  <c r="M187" i="19"/>
  <c r="O187" i="19"/>
  <c r="Q187" i="19"/>
  <c r="S187" i="19"/>
  <c r="U187" i="19"/>
  <c r="W187" i="19"/>
  <c r="Y187" i="19"/>
  <c r="AA187" i="19"/>
  <c r="AC187" i="19"/>
  <c r="AE187" i="19"/>
  <c r="AG187" i="19"/>
  <c r="G188" i="19"/>
  <c r="I188" i="19"/>
  <c r="K188" i="19"/>
  <c r="M188" i="19"/>
  <c r="O188" i="19"/>
  <c r="Q188" i="19"/>
  <c r="S188" i="19"/>
  <c r="U188" i="19"/>
  <c r="W188" i="19"/>
  <c r="Y188" i="19"/>
  <c r="AA188" i="19"/>
  <c r="AC188" i="19"/>
  <c r="AE188" i="19"/>
  <c r="AG188" i="19"/>
  <c r="G189" i="19"/>
  <c r="I189" i="19"/>
  <c r="K189" i="19"/>
  <c r="M189" i="19"/>
  <c r="O189" i="19"/>
  <c r="Q189" i="19"/>
  <c r="S189" i="19"/>
  <c r="U189" i="19"/>
  <c r="W189" i="19"/>
  <c r="Y189" i="19"/>
  <c r="AA189" i="19"/>
  <c r="AC189" i="19"/>
  <c r="AE189" i="19"/>
  <c r="AG189" i="19"/>
  <c r="G190" i="19"/>
  <c r="I190" i="19"/>
  <c r="K190" i="19"/>
  <c r="M190" i="19"/>
  <c r="O190" i="19"/>
  <c r="Q190" i="19"/>
  <c r="S190" i="19"/>
  <c r="U190" i="19"/>
  <c r="W190" i="19"/>
  <c r="Y190" i="19"/>
  <c r="AA190" i="19"/>
  <c r="AC190" i="19"/>
  <c r="AE190" i="19"/>
  <c r="AG190" i="19"/>
  <c r="G191" i="19"/>
  <c r="I191" i="19"/>
  <c r="K191" i="19"/>
  <c r="M191" i="19"/>
  <c r="O191" i="19"/>
  <c r="Q191" i="19"/>
  <c r="S191" i="19"/>
  <c r="U191" i="19"/>
  <c r="W191" i="19"/>
  <c r="Y191" i="19"/>
  <c r="AA191" i="19"/>
  <c r="AC191" i="19"/>
  <c r="AE191" i="19"/>
  <c r="AG191" i="19"/>
  <c r="G192" i="19"/>
  <c r="I192" i="19"/>
  <c r="K192" i="19"/>
  <c r="M192" i="19"/>
  <c r="O192" i="19"/>
  <c r="Q192" i="19"/>
  <c r="S192" i="19"/>
  <c r="U192" i="19"/>
  <c r="W192" i="19"/>
  <c r="Y192" i="19"/>
  <c r="AA192" i="19"/>
  <c r="AC192" i="19"/>
  <c r="AE192" i="19"/>
  <c r="AG192" i="19"/>
  <c r="G193" i="19"/>
  <c r="I193" i="19"/>
  <c r="K193" i="19"/>
  <c r="M193" i="19"/>
  <c r="O193" i="19"/>
  <c r="Q193" i="19"/>
  <c r="S193" i="19"/>
  <c r="U193" i="19"/>
  <c r="W193" i="19"/>
  <c r="Y193" i="19"/>
  <c r="AA193" i="19"/>
  <c r="AC193" i="19"/>
  <c r="AE193" i="19"/>
  <c r="AG193" i="19"/>
  <c r="G194" i="19"/>
  <c r="I194" i="19"/>
  <c r="K194" i="19"/>
  <c r="M194" i="19"/>
  <c r="O194" i="19"/>
  <c r="Q194" i="19"/>
  <c r="S194" i="19"/>
  <c r="U194" i="19"/>
  <c r="W194" i="19"/>
  <c r="Y194" i="19"/>
  <c r="AA194" i="19"/>
  <c r="AC194" i="19"/>
  <c r="AE194" i="19"/>
  <c r="AG194" i="19"/>
  <c r="G195" i="19"/>
  <c r="I195" i="19"/>
  <c r="K195" i="19"/>
  <c r="M195" i="19"/>
  <c r="O195" i="19"/>
  <c r="Q195" i="19"/>
  <c r="S195" i="19"/>
  <c r="U195" i="19"/>
  <c r="W195" i="19"/>
  <c r="Y195" i="19"/>
  <c r="AA195" i="19"/>
  <c r="AC195" i="19"/>
  <c r="AE195" i="19"/>
  <c r="AG195" i="19"/>
  <c r="G196" i="19"/>
  <c r="I196" i="19"/>
  <c r="K196" i="19"/>
  <c r="M196" i="19"/>
  <c r="O196" i="19"/>
  <c r="Q196" i="19"/>
  <c r="S196" i="19"/>
  <c r="U196" i="19"/>
  <c r="W196" i="19"/>
  <c r="Y196" i="19"/>
  <c r="AA196" i="19"/>
  <c r="AC196" i="19"/>
  <c r="AE196" i="19"/>
  <c r="AG196" i="19"/>
  <c r="G197" i="19"/>
  <c r="I197" i="19"/>
  <c r="K197" i="19"/>
  <c r="M197" i="19"/>
  <c r="O197" i="19"/>
  <c r="Q197" i="19"/>
  <c r="S197" i="19"/>
  <c r="U197" i="19"/>
  <c r="W197" i="19"/>
  <c r="Y197" i="19"/>
  <c r="AA197" i="19"/>
  <c r="AC197" i="19"/>
  <c r="AE197" i="19"/>
  <c r="AG197" i="19"/>
  <c r="G198" i="19"/>
  <c r="I198" i="19"/>
  <c r="K198" i="19"/>
  <c r="M198" i="19"/>
  <c r="O198" i="19"/>
  <c r="Q198" i="19"/>
  <c r="S198" i="19"/>
  <c r="U198" i="19"/>
  <c r="W198" i="19"/>
  <c r="Y198" i="19"/>
  <c r="AA198" i="19"/>
  <c r="AC198" i="19"/>
  <c r="AE198" i="19"/>
  <c r="AG198" i="19"/>
  <c r="G199" i="19"/>
  <c r="I199" i="19"/>
  <c r="K199" i="19"/>
  <c r="M199" i="19"/>
  <c r="O199" i="19"/>
  <c r="Q199" i="19"/>
  <c r="S199" i="19"/>
  <c r="U199" i="19"/>
  <c r="W199" i="19"/>
  <c r="Y199" i="19"/>
  <c r="AA199" i="19"/>
  <c r="AC199" i="19"/>
  <c r="AE199" i="19"/>
  <c r="AG199" i="19"/>
  <c r="G200" i="19"/>
  <c r="I200" i="19"/>
  <c r="K200" i="19"/>
  <c r="M200" i="19"/>
  <c r="O200" i="19"/>
  <c r="Q200" i="19"/>
  <c r="S200" i="19"/>
  <c r="U200" i="19"/>
  <c r="W200" i="19"/>
  <c r="Y200" i="19"/>
  <c r="AA200" i="19"/>
  <c r="AC200" i="19"/>
  <c r="AE200" i="19"/>
  <c r="AG200" i="19"/>
  <c r="G201" i="19"/>
  <c r="I201" i="19"/>
  <c r="K201" i="19"/>
  <c r="M201" i="19"/>
  <c r="O201" i="19"/>
  <c r="Q201" i="19"/>
  <c r="S201" i="19"/>
  <c r="U201" i="19"/>
  <c r="W201" i="19"/>
  <c r="Y201" i="19"/>
  <c r="AA201" i="19"/>
  <c r="AC201" i="19"/>
  <c r="AE201" i="19"/>
  <c r="AG201" i="19"/>
  <c r="G202" i="19"/>
  <c r="I202" i="19"/>
  <c r="K202" i="19"/>
  <c r="M202" i="19"/>
  <c r="O202" i="19"/>
  <c r="Q202" i="19"/>
  <c r="S202" i="19"/>
  <c r="U202" i="19"/>
  <c r="W202" i="19"/>
  <c r="Y202" i="19"/>
  <c r="AA202" i="19"/>
  <c r="AC202" i="19"/>
  <c r="AE202" i="19"/>
  <c r="AG202" i="19"/>
  <c r="G203" i="19"/>
  <c r="I203" i="19"/>
  <c r="K203" i="19"/>
  <c r="M203" i="19"/>
  <c r="O203" i="19"/>
  <c r="Q203" i="19"/>
  <c r="S203" i="19"/>
  <c r="U203" i="19"/>
  <c r="W203" i="19"/>
  <c r="Y203" i="19"/>
  <c r="AA203" i="19"/>
  <c r="AC203" i="19"/>
  <c r="AE203" i="19"/>
  <c r="AG203" i="19"/>
  <c r="G204" i="19"/>
  <c r="I204" i="19"/>
  <c r="K204" i="19"/>
  <c r="M204" i="19"/>
  <c r="O204" i="19"/>
  <c r="Q204" i="19"/>
  <c r="S204" i="19"/>
  <c r="U204" i="19"/>
  <c r="W204" i="19"/>
  <c r="Y204" i="19"/>
  <c r="AA204" i="19"/>
  <c r="AC204" i="19"/>
  <c r="AE204" i="19"/>
  <c r="AG204" i="19"/>
  <c r="G205" i="19"/>
  <c r="I205" i="19"/>
  <c r="K205" i="19"/>
  <c r="M205" i="19"/>
  <c r="O205" i="19"/>
  <c r="Q205" i="19"/>
  <c r="S205" i="19"/>
  <c r="U205" i="19"/>
  <c r="W205" i="19"/>
  <c r="Y205" i="19"/>
  <c r="AA205" i="19"/>
  <c r="AC205" i="19"/>
  <c r="AE205" i="19"/>
  <c r="AG205" i="19"/>
  <c r="G206" i="19"/>
  <c r="I206" i="19"/>
  <c r="K206" i="19"/>
  <c r="M206" i="19"/>
  <c r="O206" i="19"/>
  <c r="Q206" i="19"/>
  <c r="S206" i="19"/>
  <c r="U206" i="19"/>
  <c r="W206" i="19"/>
  <c r="Y206" i="19"/>
  <c r="AA206" i="19"/>
  <c r="AC206" i="19"/>
  <c r="AE206" i="19"/>
  <c r="AG206" i="19"/>
  <c r="G207" i="19"/>
  <c r="I207" i="19"/>
  <c r="K207" i="19"/>
  <c r="M207" i="19"/>
  <c r="O207" i="19"/>
  <c r="Q207" i="19"/>
  <c r="S207" i="19"/>
  <c r="U207" i="19"/>
  <c r="W207" i="19"/>
  <c r="Y207" i="19"/>
  <c r="AA207" i="19"/>
  <c r="AC207" i="19"/>
  <c r="AE207" i="19"/>
  <c r="AG207" i="19"/>
  <c r="G208" i="19"/>
  <c r="I208" i="19"/>
  <c r="K208" i="19"/>
  <c r="M208" i="19"/>
  <c r="O208" i="19"/>
  <c r="Q208" i="19"/>
  <c r="S208" i="19"/>
  <c r="U208" i="19"/>
  <c r="W208" i="19"/>
  <c r="Y208" i="19"/>
  <c r="AA208" i="19"/>
  <c r="AC208" i="19"/>
  <c r="AE208" i="19"/>
  <c r="AG208" i="19"/>
  <c r="G209" i="19"/>
  <c r="I209" i="19"/>
  <c r="K209" i="19"/>
  <c r="M209" i="19"/>
  <c r="O209" i="19"/>
  <c r="Q209" i="19"/>
  <c r="S209" i="19"/>
  <c r="U209" i="19"/>
  <c r="W209" i="19"/>
  <c r="Y209" i="19"/>
  <c r="AA209" i="19"/>
  <c r="AC209" i="19"/>
  <c r="AE209" i="19"/>
  <c r="AG209" i="19"/>
  <c r="G210" i="19"/>
  <c r="I210" i="19"/>
  <c r="K210" i="19"/>
  <c r="M210" i="19"/>
  <c r="O210" i="19"/>
  <c r="Q210" i="19"/>
  <c r="S210" i="19"/>
  <c r="U210" i="19"/>
  <c r="W210" i="19"/>
  <c r="Y210" i="19"/>
  <c r="AA210" i="19"/>
  <c r="AC210" i="19"/>
  <c r="AE210" i="19"/>
  <c r="AG210" i="19"/>
  <c r="G211" i="19"/>
  <c r="I211" i="19"/>
  <c r="K211" i="19"/>
  <c r="M211" i="19"/>
  <c r="O211" i="19"/>
  <c r="Q211" i="19"/>
  <c r="S211" i="19"/>
  <c r="U211" i="19"/>
  <c r="W211" i="19"/>
  <c r="Y211" i="19"/>
  <c r="AA211" i="19"/>
  <c r="AC211" i="19"/>
  <c r="AE211" i="19"/>
  <c r="AG211" i="19"/>
  <c r="G212" i="19"/>
  <c r="I212" i="19"/>
  <c r="K212" i="19"/>
  <c r="M212" i="19"/>
  <c r="O212" i="19"/>
  <c r="Q212" i="19"/>
  <c r="S212" i="19"/>
  <c r="U212" i="19"/>
  <c r="W212" i="19"/>
  <c r="Y212" i="19"/>
  <c r="AA212" i="19"/>
  <c r="AC212" i="19"/>
  <c r="AE212" i="19"/>
  <c r="AG212" i="19"/>
  <c r="AJ80" i="5" l="1"/>
  <c r="AJ134" i="5"/>
  <c r="AJ86" i="5"/>
  <c r="AJ88" i="5"/>
  <c r="AJ116" i="5"/>
  <c r="AJ66" i="5"/>
  <c r="AJ90" i="5"/>
  <c r="AJ94" i="5"/>
  <c r="AJ118" i="5"/>
  <c r="AJ124" i="5"/>
  <c r="AJ68" i="5"/>
  <c r="AJ112" i="5"/>
  <c r="AJ30" i="5"/>
  <c r="AJ40" i="5"/>
  <c r="AH82" i="19"/>
  <c r="AJ52" i="5"/>
  <c r="AJ60" i="5"/>
  <c r="AJ50" i="5"/>
  <c r="AJ38" i="5"/>
  <c r="AJ36" i="5"/>
  <c r="AJ8" i="5"/>
  <c r="AJ4" i="5"/>
  <c r="AH148" i="20"/>
  <c r="AH136" i="20"/>
  <c r="AH194" i="20"/>
  <c r="AH152" i="20"/>
  <c r="AH219" i="20"/>
  <c r="AH195" i="19"/>
  <c r="AH184" i="19"/>
  <c r="AH159" i="19"/>
  <c r="AH115" i="20"/>
  <c r="AH147" i="19"/>
  <c r="AH41" i="19"/>
  <c r="AH202" i="20"/>
  <c r="AH170" i="20"/>
  <c r="AH111" i="20"/>
  <c r="AH211" i="19"/>
  <c r="AH199" i="19"/>
  <c r="AH187" i="19"/>
  <c r="AH175" i="19"/>
  <c r="AH103" i="19"/>
  <c r="AH98" i="20"/>
  <c r="AH149" i="19"/>
  <c r="AH186" i="20"/>
  <c r="AH195" i="20"/>
  <c r="AH162" i="20"/>
  <c r="AH138" i="20"/>
  <c r="AH86" i="19"/>
  <c r="AH198" i="19"/>
  <c r="AH191" i="19"/>
  <c r="AH167" i="19"/>
  <c r="AH96" i="19"/>
  <c r="AH123" i="20"/>
  <c r="AH87" i="19"/>
  <c r="AH168" i="20"/>
  <c r="AH132" i="20"/>
  <c r="AH143" i="19"/>
  <c r="AH107" i="20"/>
  <c r="AH58" i="19"/>
  <c r="AH85" i="19"/>
  <c r="AH119" i="19"/>
  <c r="AH95" i="19"/>
  <c r="AH122" i="20"/>
  <c r="AH141" i="19"/>
  <c r="AH137" i="19"/>
  <c r="AH221" i="20"/>
  <c r="AH191" i="20"/>
  <c r="AH160" i="19"/>
  <c r="AH117" i="19"/>
  <c r="AH115" i="19"/>
  <c r="AH107" i="19"/>
  <c r="AH100" i="19"/>
  <c r="AH94" i="19"/>
  <c r="AH45" i="19"/>
  <c r="AH49" i="19"/>
  <c r="AH72" i="19"/>
  <c r="AH185" i="20"/>
  <c r="AH181" i="20"/>
  <c r="AH145" i="20"/>
  <c r="AH81" i="20"/>
  <c r="AH177" i="19"/>
  <c r="AH128" i="19"/>
  <c r="AH120" i="19"/>
  <c r="AH74" i="19"/>
  <c r="AH157" i="20"/>
  <c r="AH186" i="19"/>
  <c r="AH21" i="19"/>
  <c r="AH75" i="19"/>
  <c r="AH215" i="20"/>
  <c r="AH166" i="20"/>
  <c r="AH207" i="19"/>
  <c r="AH204" i="19"/>
  <c r="AH196" i="19"/>
  <c r="AH183" i="19"/>
  <c r="AH166" i="19"/>
  <c r="AH122" i="19"/>
  <c r="AH113" i="19"/>
  <c r="AH228" i="20"/>
  <c r="AH208" i="20"/>
  <c r="AH204" i="20"/>
  <c r="AH187" i="20"/>
  <c r="AH90" i="20"/>
  <c r="AH82" i="20"/>
  <c r="AH77" i="20"/>
  <c r="AH11" i="20"/>
  <c r="AH205" i="19"/>
  <c r="AH181" i="19"/>
  <c r="AH164" i="19"/>
  <c r="AH158" i="19"/>
  <c r="AH151" i="19"/>
  <c r="AH135" i="19"/>
  <c r="AH134" i="19"/>
  <c r="AH127" i="19"/>
  <c r="AH86" i="20"/>
  <c r="AH83" i="19"/>
  <c r="AH140" i="19"/>
  <c r="AH132" i="19"/>
  <c r="AH111" i="19"/>
  <c r="AH226" i="20"/>
  <c r="AH218" i="20"/>
  <c r="AH210" i="20"/>
  <c r="AH114" i="20"/>
  <c r="AH178" i="19"/>
  <c r="AH152" i="19"/>
  <c r="AH126" i="19"/>
  <c r="AH105" i="19"/>
  <c r="AH88" i="19"/>
  <c r="AH149" i="20"/>
  <c r="AH210" i="19"/>
  <c r="AH202" i="19"/>
  <c r="AH193" i="19"/>
  <c r="AH176" i="19"/>
  <c r="AH165" i="19"/>
  <c r="AH156" i="19"/>
  <c r="AH150" i="19"/>
  <c r="AH138" i="19"/>
  <c r="AH129" i="19"/>
  <c r="AH112" i="19"/>
  <c r="AH101" i="19"/>
  <c r="AH99" i="19"/>
  <c r="AH92" i="19"/>
  <c r="AH64" i="19"/>
  <c r="AH224" i="20"/>
  <c r="AH220" i="20"/>
  <c r="AH211" i="20"/>
  <c r="AH207" i="20"/>
  <c r="AH182" i="20"/>
  <c r="AH177" i="20"/>
  <c r="AH173" i="20"/>
  <c r="AH160" i="20"/>
  <c r="AH156" i="20"/>
  <c r="AH135" i="20"/>
  <c r="AH102" i="20"/>
  <c r="AH93" i="20"/>
  <c r="AH89" i="20"/>
  <c r="AH76" i="20"/>
  <c r="AH53" i="20"/>
  <c r="AH217" i="20"/>
  <c r="AH114" i="19"/>
  <c r="AH213" i="20"/>
  <c r="AH200" i="20"/>
  <c r="AH141" i="20"/>
  <c r="AH212" i="19"/>
  <c r="AH206" i="19"/>
  <c r="AH203" i="19"/>
  <c r="AH194" i="19"/>
  <c r="AH185" i="19"/>
  <c r="AH168" i="19"/>
  <c r="AH157" i="19"/>
  <c r="AH155" i="19"/>
  <c r="AH148" i="19"/>
  <c r="AH142" i="19"/>
  <c r="AH130" i="19"/>
  <c r="AH121" i="19"/>
  <c r="AH104" i="19"/>
  <c r="AH93" i="19"/>
  <c r="AH91" i="19"/>
  <c r="AH33" i="19"/>
  <c r="AH76" i="19"/>
  <c r="AH59" i="19"/>
  <c r="AH225" i="20"/>
  <c r="AH216" i="20"/>
  <c r="AH212" i="20"/>
  <c r="AH203" i="20"/>
  <c r="AH199" i="20"/>
  <c r="AH174" i="20"/>
  <c r="AH169" i="20"/>
  <c r="AH165" i="20"/>
  <c r="AH161" i="20"/>
  <c r="AH147" i="20"/>
  <c r="AH144" i="20"/>
  <c r="AH140" i="20"/>
  <c r="AH139" i="20"/>
  <c r="AH131" i="20"/>
  <c r="AH127" i="20"/>
  <c r="AH94" i="20"/>
  <c r="AH85" i="20"/>
  <c r="AH54" i="20"/>
  <c r="AH190" i="19"/>
  <c r="AH139" i="19"/>
  <c r="AH73" i="19"/>
  <c r="AH196" i="20"/>
  <c r="AH183" i="20"/>
  <c r="AH158" i="20"/>
  <c r="AH128" i="20"/>
  <c r="AH78" i="20"/>
  <c r="AH208" i="19"/>
  <c r="AH197" i="19"/>
  <c r="AH188" i="19"/>
  <c r="AH182" i="19"/>
  <c r="AH179" i="19"/>
  <c r="AH170" i="19"/>
  <c r="AH161" i="19"/>
  <c r="AH144" i="19"/>
  <c r="AH133" i="19"/>
  <c r="AH131" i="19"/>
  <c r="AH124" i="19"/>
  <c r="AH118" i="19"/>
  <c r="AH106" i="19"/>
  <c r="AH97" i="19"/>
  <c r="AH4" i="19"/>
  <c r="AH79" i="19"/>
  <c r="AH222" i="20"/>
  <c r="AH209" i="20"/>
  <c r="AH205" i="20"/>
  <c r="AH192" i="20"/>
  <c r="AH188" i="20"/>
  <c r="AH179" i="20"/>
  <c r="AH175" i="20"/>
  <c r="AH150" i="20"/>
  <c r="AH142" i="20"/>
  <c r="AH137" i="20"/>
  <c r="AH133" i="20"/>
  <c r="AH129" i="20"/>
  <c r="AH120" i="20"/>
  <c r="AH116" i="20"/>
  <c r="AH112" i="20"/>
  <c r="AH108" i="20"/>
  <c r="AH99" i="20"/>
  <c r="AH95" i="20"/>
  <c r="AH84" i="19"/>
  <c r="AH169" i="19"/>
  <c r="AH200" i="19"/>
  <c r="AH189" i="19"/>
  <c r="AH180" i="19"/>
  <c r="AH174" i="19"/>
  <c r="AH171" i="19"/>
  <c r="AH162" i="19"/>
  <c r="AH153" i="19"/>
  <c r="AH136" i="19"/>
  <c r="AH125" i="19"/>
  <c r="AH123" i="19"/>
  <c r="AH116" i="19"/>
  <c r="AH110" i="19"/>
  <c r="AH98" i="19"/>
  <c r="AH89" i="19"/>
  <c r="AH54" i="19"/>
  <c r="AH214" i="20"/>
  <c r="AH206" i="20"/>
  <c r="AH201" i="20"/>
  <c r="AH197" i="20"/>
  <c r="AH184" i="20"/>
  <c r="AH180" i="20"/>
  <c r="AH171" i="20"/>
  <c r="AH167" i="20"/>
  <c r="AH134" i="20"/>
  <c r="AH125" i="20"/>
  <c r="AH113" i="20"/>
  <c r="AH104" i="20"/>
  <c r="AH100" i="20"/>
  <c r="AH87" i="20"/>
  <c r="AH80" i="20"/>
  <c r="AH62" i="20"/>
  <c r="AH153" i="20"/>
  <c r="AH124" i="20"/>
  <c r="AH103" i="20"/>
  <c r="AH61" i="20"/>
  <c r="AH209" i="19"/>
  <c r="AH192" i="19"/>
  <c r="AH172" i="19"/>
  <c r="AH163" i="19"/>
  <c r="AH154" i="19"/>
  <c r="AH145" i="19"/>
  <c r="AH108" i="19"/>
  <c r="AH102" i="19"/>
  <c r="AH90" i="19"/>
  <c r="AH5" i="19"/>
  <c r="AH227" i="20"/>
  <c r="AH223" i="20"/>
  <c r="AH198" i="20"/>
  <c r="AH193" i="20"/>
  <c r="AH189" i="20"/>
  <c r="AH176" i="20"/>
  <c r="AH172" i="20"/>
  <c r="AH163" i="20"/>
  <c r="AH159" i="20"/>
  <c r="AH126" i="20"/>
  <c r="AH121" i="20"/>
  <c r="AH117" i="20"/>
  <c r="AH109" i="20"/>
  <c r="AH105" i="20"/>
  <c r="AH96" i="20"/>
  <c r="AH92" i="20"/>
  <c r="AH91" i="20"/>
  <c r="AH83" i="20"/>
  <c r="AH79" i="20"/>
  <c r="AH64" i="20"/>
  <c r="AH201" i="19"/>
  <c r="AH173" i="19"/>
  <c r="AH146" i="19"/>
  <c r="AH109" i="19"/>
  <c r="AH36" i="19"/>
  <c r="AH190" i="20"/>
  <c r="AH164" i="20"/>
  <c r="AH155" i="20"/>
  <c r="AH151" i="20"/>
  <c r="AH146" i="20"/>
  <c r="AH143" i="20"/>
  <c r="AH118" i="20"/>
  <c r="AH110" i="20"/>
  <c r="AH101" i="20"/>
  <c r="AH97" i="20"/>
  <c r="AH88" i="20"/>
  <c r="AH84" i="20"/>
  <c r="AH65" i="20"/>
  <c r="AH75" i="20"/>
  <c r="AH63" i="20"/>
  <c r="AH52" i="20"/>
  <c r="AH51" i="20"/>
  <c r="AH70" i="20" l="1"/>
  <c r="AH67" i="20"/>
  <c r="AH66" i="20"/>
  <c r="AH57" i="20"/>
  <c r="AH49" i="20"/>
  <c r="AH48" i="20"/>
  <c r="AH41" i="20"/>
  <c r="AH37" i="20"/>
  <c r="AH36" i="20"/>
  <c r="AH25" i="20"/>
  <c r="AH20" i="20"/>
  <c r="AH14" i="20"/>
  <c r="AH10" i="20"/>
  <c r="AG55" i="20"/>
  <c r="AE55" i="20"/>
  <c r="AC55" i="20"/>
  <c r="AA55" i="20"/>
  <c r="Y55" i="20"/>
  <c r="W55" i="20"/>
  <c r="U55" i="20"/>
  <c r="S55" i="20"/>
  <c r="Q55" i="20"/>
  <c r="O55" i="20"/>
  <c r="M55" i="20"/>
  <c r="K55" i="20"/>
  <c r="I55" i="20"/>
  <c r="G55" i="20"/>
  <c r="AH78" i="19"/>
  <c r="AH71" i="19"/>
  <c r="AH67" i="19"/>
  <c r="AH63" i="19"/>
  <c r="AH62" i="19"/>
  <c r="AH56" i="19"/>
  <c r="AH52" i="19"/>
  <c r="AH51" i="19"/>
  <c r="AH46" i="19"/>
  <c r="AH42" i="19"/>
  <c r="AH40" i="19"/>
  <c r="AH35" i="19"/>
  <c r="AH31" i="19"/>
  <c r="AH30" i="19"/>
  <c r="AH26" i="19"/>
  <c r="AH23" i="19"/>
  <c r="AH22" i="19"/>
  <c r="AH17" i="19"/>
  <c r="AH14" i="19"/>
  <c r="AH13" i="19"/>
  <c r="AH9" i="19"/>
  <c r="AH6" i="19"/>
  <c r="AG77" i="19"/>
  <c r="AE77" i="19"/>
  <c r="AC77" i="19"/>
  <c r="AA77" i="19"/>
  <c r="Y77" i="19"/>
  <c r="W77" i="19"/>
  <c r="U77" i="19"/>
  <c r="S77" i="19"/>
  <c r="Q77" i="19"/>
  <c r="O77" i="19"/>
  <c r="M77" i="19"/>
  <c r="K77" i="19"/>
  <c r="I77" i="19"/>
  <c r="G77" i="19"/>
  <c r="AH281" i="5"/>
  <c r="AF281" i="5"/>
  <c r="AD281" i="5"/>
  <c r="AB281" i="5"/>
  <c r="Z281" i="5"/>
  <c r="X281" i="5"/>
  <c r="V281" i="5"/>
  <c r="T281" i="5"/>
  <c r="R281" i="5"/>
  <c r="P281" i="5"/>
  <c r="N281" i="5"/>
  <c r="L281" i="5"/>
  <c r="J281" i="5"/>
  <c r="H281" i="5"/>
  <c r="AH280" i="5"/>
  <c r="AF280" i="5"/>
  <c r="AD280" i="5"/>
  <c r="AB280" i="5"/>
  <c r="Z280" i="5"/>
  <c r="X280" i="5"/>
  <c r="V280" i="5"/>
  <c r="T280" i="5"/>
  <c r="R280" i="5"/>
  <c r="P280" i="5"/>
  <c r="N280" i="5"/>
  <c r="L280" i="5"/>
  <c r="J280" i="5"/>
  <c r="H280" i="5"/>
  <c r="AH279" i="5"/>
  <c r="AF279" i="5"/>
  <c r="AD279" i="5"/>
  <c r="AB279" i="5"/>
  <c r="Z279" i="5"/>
  <c r="X279" i="5"/>
  <c r="V279" i="5"/>
  <c r="T279" i="5"/>
  <c r="R279" i="5"/>
  <c r="P279" i="5"/>
  <c r="N279" i="5"/>
  <c r="L279" i="5"/>
  <c r="J279" i="5"/>
  <c r="H279" i="5"/>
  <c r="AH278" i="5"/>
  <c r="AF278" i="5"/>
  <c r="AD278" i="5"/>
  <c r="AB278" i="5"/>
  <c r="Z278" i="5"/>
  <c r="X278" i="5"/>
  <c r="V278" i="5"/>
  <c r="T278" i="5"/>
  <c r="R278" i="5"/>
  <c r="P278" i="5"/>
  <c r="N278" i="5"/>
  <c r="L278" i="5"/>
  <c r="J278" i="5"/>
  <c r="H278" i="5"/>
  <c r="AH277" i="5"/>
  <c r="AF277" i="5"/>
  <c r="AD277" i="5"/>
  <c r="AB277" i="5"/>
  <c r="Z277" i="5"/>
  <c r="X277" i="5"/>
  <c r="V277" i="5"/>
  <c r="T277" i="5"/>
  <c r="R277" i="5"/>
  <c r="P277" i="5"/>
  <c r="N277" i="5"/>
  <c r="L277" i="5"/>
  <c r="J277" i="5"/>
  <c r="H277" i="5"/>
  <c r="AH276" i="5"/>
  <c r="AF276" i="5"/>
  <c r="AD276" i="5"/>
  <c r="AB276" i="5"/>
  <c r="Z276" i="5"/>
  <c r="X276" i="5"/>
  <c r="V276" i="5"/>
  <c r="T276" i="5"/>
  <c r="R276" i="5"/>
  <c r="P276" i="5"/>
  <c r="N276" i="5"/>
  <c r="L276" i="5"/>
  <c r="J276" i="5"/>
  <c r="H276" i="5"/>
  <c r="AH275" i="5"/>
  <c r="AF275" i="5"/>
  <c r="AD275" i="5"/>
  <c r="AB275" i="5"/>
  <c r="Z275" i="5"/>
  <c r="X275" i="5"/>
  <c r="V275" i="5"/>
  <c r="T275" i="5"/>
  <c r="R275" i="5"/>
  <c r="P275" i="5"/>
  <c r="N275" i="5"/>
  <c r="L275" i="5"/>
  <c r="J275" i="5"/>
  <c r="H275" i="5"/>
  <c r="AH274" i="5"/>
  <c r="AF274" i="5"/>
  <c r="AD274" i="5"/>
  <c r="AB274" i="5"/>
  <c r="Z274" i="5"/>
  <c r="X274" i="5"/>
  <c r="V274" i="5"/>
  <c r="T274" i="5"/>
  <c r="R274" i="5"/>
  <c r="P274" i="5"/>
  <c r="N274" i="5"/>
  <c r="L274" i="5"/>
  <c r="J274" i="5"/>
  <c r="H274" i="5"/>
  <c r="AH273" i="5"/>
  <c r="AF273" i="5"/>
  <c r="AD273" i="5"/>
  <c r="AB273" i="5"/>
  <c r="Z273" i="5"/>
  <c r="X273" i="5"/>
  <c r="V273" i="5"/>
  <c r="T273" i="5"/>
  <c r="R273" i="5"/>
  <c r="P273" i="5"/>
  <c r="N273" i="5"/>
  <c r="L273" i="5"/>
  <c r="J273" i="5"/>
  <c r="H273" i="5"/>
  <c r="AH272" i="5"/>
  <c r="AF272" i="5"/>
  <c r="AD272" i="5"/>
  <c r="AB272" i="5"/>
  <c r="Z272" i="5"/>
  <c r="X272" i="5"/>
  <c r="V272" i="5"/>
  <c r="T272" i="5"/>
  <c r="R272" i="5"/>
  <c r="P272" i="5"/>
  <c r="N272" i="5"/>
  <c r="L272" i="5"/>
  <c r="J272" i="5"/>
  <c r="H272" i="5"/>
  <c r="AH271" i="5"/>
  <c r="AF271" i="5"/>
  <c r="AD271" i="5"/>
  <c r="AB271" i="5"/>
  <c r="Z271" i="5"/>
  <c r="X271" i="5"/>
  <c r="V271" i="5"/>
  <c r="T271" i="5"/>
  <c r="R271" i="5"/>
  <c r="P271" i="5"/>
  <c r="N271" i="5"/>
  <c r="L271" i="5"/>
  <c r="J271" i="5"/>
  <c r="H271" i="5"/>
  <c r="AH270" i="5"/>
  <c r="AF270" i="5"/>
  <c r="AD270" i="5"/>
  <c r="AB270" i="5"/>
  <c r="Z270" i="5"/>
  <c r="X270" i="5"/>
  <c r="V270" i="5"/>
  <c r="T270" i="5"/>
  <c r="R270" i="5"/>
  <c r="P270" i="5"/>
  <c r="N270" i="5"/>
  <c r="L270" i="5"/>
  <c r="J270" i="5"/>
  <c r="H270" i="5"/>
  <c r="AH269" i="5"/>
  <c r="AF269" i="5"/>
  <c r="AD269" i="5"/>
  <c r="AB269" i="5"/>
  <c r="Z269" i="5"/>
  <c r="X269" i="5"/>
  <c r="V269" i="5"/>
  <c r="T269" i="5"/>
  <c r="R269" i="5"/>
  <c r="P269" i="5"/>
  <c r="N269" i="5"/>
  <c r="L269" i="5"/>
  <c r="J269" i="5"/>
  <c r="H269" i="5"/>
  <c r="AH268" i="5"/>
  <c r="AF268" i="5"/>
  <c r="AD268" i="5"/>
  <c r="AB268" i="5"/>
  <c r="Z268" i="5"/>
  <c r="X268" i="5"/>
  <c r="V268" i="5"/>
  <c r="T268" i="5"/>
  <c r="R268" i="5"/>
  <c r="P268" i="5"/>
  <c r="N268" i="5"/>
  <c r="L268" i="5"/>
  <c r="J268" i="5"/>
  <c r="H268" i="5"/>
  <c r="AH267" i="5"/>
  <c r="AF267" i="5"/>
  <c r="AD267" i="5"/>
  <c r="AB267" i="5"/>
  <c r="Z267" i="5"/>
  <c r="X267" i="5"/>
  <c r="V267" i="5"/>
  <c r="T267" i="5"/>
  <c r="R267" i="5"/>
  <c r="P267" i="5"/>
  <c r="N267" i="5"/>
  <c r="L267" i="5"/>
  <c r="J267" i="5"/>
  <c r="H267" i="5"/>
  <c r="AH266" i="5"/>
  <c r="AF266" i="5"/>
  <c r="AD266" i="5"/>
  <c r="AB266" i="5"/>
  <c r="Z266" i="5"/>
  <c r="X266" i="5"/>
  <c r="V266" i="5"/>
  <c r="T266" i="5"/>
  <c r="R266" i="5"/>
  <c r="P266" i="5"/>
  <c r="N266" i="5"/>
  <c r="L266" i="5"/>
  <c r="J266" i="5"/>
  <c r="H266" i="5"/>
  <c r="AH265" i="5"/>
  <c r="AF265" i="5"/>
  <c r="AD265" i="5"/>
  <c r="AB265" i="5"/>
  <c r="Z265" i="5"/>
  <c r="X265" i="5"/>
  <c r="V265" i="5"/>
  <c r="T265" i="5"/>
  <c r="R265" i="5"/>
  <c r="P265" i="5"/>
  <c r="N265" i="5"/>
  <c r="L265" i="5"/>
  <c r="J265" i="5"/>
  <c r="H265" i="5"/>
  <c r="AH264" i="5"/>
  <c r="AF264" i="5"/>
  <c r="AD264" i="5"/>
  <c r="AB264" i="5"/>
  <c r="Z264" i="5"/>
  <c r="X264" i="5"/>
  <c r="V264" i="5"/>
  <c r="T264" i="5"/>
  <c r="R264" i="5"/>
  <c r="P264" i="5"/>
  <c r="N264" i="5"/>
  <c r="L264" i="5"/>
  <c r="J264" i="5"/>
  <c r="H264" i="5"/>
  <c r="AH263" i="5"/>
  <c r="AF263" i="5"/>
  <c r="AD263" i="5"/>
  <c r="AB263" i="5"/>
  <c r="Z263" i="5"/>
  <c r="X263" i="5"/>
  <c r="V263" i="5"/>
  <c r="T263" i="5"/>
  <c r="R263" i="5"/>
  <c r="P263" i="5"/>
  <c r="N263" i="5"/>
  <c r="L263" i="5"/>
  <c r="J263" i="5"/>
  <c r="H263" i="5"/>
  <c r="AH262" i="5"/>
  <c r="AF262" i="5"/>
  <c r="AD262" i="5"/>
  <c r="AB262" i="5"/>
  <c r="Z262" i="5"/>
  <c r="X262" i="5"/>
  <c r="V262" i="5"/>
  <c r="T262" i="5"/>
  <c r="R262" i="5"/>
  <c r="P262" i="5"/>
  <c r="N262" i="5"/>
  <c r="L262" i="5"/>
  <c r="J262" i="5"/>
  <c r="H262" i="5"/>
  <c r="AH261" i="5"/>
  <c r="AF261" i="5"/>
  <c r="AD261" i="5"/>
  <c r="AB261" i="5"/>
  <c r="Z261" i="5"/>
  <c r="X261" i="5"/>
  <c r="V261" i="5"/>
  <c r="T261" i="5"/>
  <c r="R261" i="5"/>
  <c r="P261" i="5"/>
  <c r="N261" i="5"/>
  <c r="L261" i="5"/>
  <c r="J261" i="5"/>
  <c r="H261" i="5"/>
  <c r="AH260" i="5"/>
  <c r="AF260" i="5"/>
  <c r="AD260" i="5"/>
  <c r="AB260" i="5"/>
  <c r="Z260" i="5"/>
  <c r="X260" i="5"/>
  <c r="V260" i="5"/>
  <c r="T260" i="5"/>
  <c r="R260" i="5"/>
  <c r="P260" i="5"/>
  <c r="N260" i="5"/>
  <c r="L260" i="5"/>
  <c r="J260" i="5"/>
  <c r="H260" i="5"/>
  <c r="AH259" i="5"/>
  <c r="AF259" i="5"/>
  <c r="AD259" i="5"/>
  <c r="AB259" i="5"/>
  <c r="Z259" i="5"/>
  <c r="X259" i="5"/>
  <c r="V259" i="5"/>
  <c r="T259" i="5"/>
  <c r="R259" i="5"/>
  <c r="P259" i="5"/>
  <c r="N259" i="5"/>
  <c r="L259" i="5"/>
  <c r="J259" i="5"/>
  <c r="H259" i="5"/>
  <c r="AH258" i="5"/>
  <c r="AF258" i="5"/>
  <c r="AD258" i="5"/>
  <c r="AB258" i="5"/>
  <c r="Z258" i="5"/>
  <c r="X258" i="5"/>
  <c r="V258" i="5"/>
  <c r="T258" i="5"/>
  <c r="R258" i="5"/>
  <c r="P258" i="5"/>
  <c r="N258" i="5"/>
  <c r="L258" i="5"/>
  <c r="J258" i="5"/>
  <c r="H258" i="5"/>
  <c r="AH257" i="5"/>
  <c r="AF257" i="5"/>
  <c r="AD257" i="5"/>
  <c r="AB257" i="5"/>
  <c r="Z257" i="5"/>
  <c r="X257" i="5"/>
  <c r="V257" i="5"/>
  <c r="T257" i="5"/>
  <c r="R257" i="5"/>
  <c r="P257" i="5"/>
  <c r="N257" i="5"/>
  <c r="L257" i="5"/>
  <c r="J257" i="5"/>
  <c r="H257" i="5"/>
  <c r="AH256" i="5"/>
  <c r="AF256" i="5"/>
  <c r="AD256" i="5"/>
  <c r="AB256" i="5"/>
  <c r="Z256" i="5"/>
  <c r="X256" i="5"/>
  <c r="V256" i="5"/>
  <c r="T256" i="5"/>
  <c r="R256" i="5"/>
  <c r="P256" i="5"/>
  <c r="N256" i="5"/>
  <c r="L256" i="5"/>
  <c r="J256" i="5"/>
  <c r="H256" i="5"/>
  <c r="AH255" i="5"/>
  <c r="AF255" i="5"/>
  <c r="AD255" i="5"/>
  <c r="AB255" i="5"/>
  <c r="Z255" i="5"/>
  <c r="X255" i="5"/>
  <c r="V255" i="5"/>
  <c r="T255" i="5"/>
  <c r="R255" i="5"/>
  <c r="P255" i="5"/>
  <c r="N255" i="5"/>
  <c r="L255" i="5"/>
  <c r="J255" i="5"/>
  <c r="H255" i="5"/>
  <c r="AH254" i="5"/>
  <c r="AF254" i="5"/>
  <c r="AD254" i="5"/>
  <c r="AB254" i="5"/>
  <c r="Z254" i="5"/>
  <c r="X254" i="5"/>
  <c r="V254" i="5"/>
  <c r="T254" i="5"/>
  <c r="R254" i="5"/>
  <c r="P254" i="5"/>
  <c r="N254" i="5"/>
  <c r="L254" i="5"/>
  <c r="J254" i="5"/>
  <c r="H254" i="5"/>
  <c r="AH253" i="5"/>
  <c r="AF253" i="5"/>
  <c r="AD253" i="5"/>
  <c r="AB253" i="5"/>
  <c r="Z253" i="5"/>
  <c r="X253" i="5"/>
  <c r="V253" i="5"/>
  <c r="T253" i="5"/>
  <c r="R253" i="5"/>
  <c r="P253" i="5"/>
  <c r="N253" i="5"/>
  <c r="L253" i="5"/>
  <c r="J253" i="5"/>
  <c r="H253" i="5"/>
  <c r="AH252" i="5"/>
  <c r="AF252" i="5"/>
  <c r="AD252" i="5"/>
  <c r="AB252" i="5"/>
  <c r="Z252" i="5"/>
  <c r="X252" i="5"/>
  <c r="V252" i="5"/>
  <c r="T252" i="5"/>
  <c r="R252" i="5"/>
  <c r="P252" i="5"/>
  <c r="N252" i="5"/>
  <c r="L252" i="5"/>
  <c r="J252" i="5"/>
  <c r="H252" i="5"/>
  <c r="AH251" i="5"/>
  <c r="AF251" i="5"/>
  <c r="AD251" i="5"/>
  <c r="AB251" i="5"/>
  <c r="Z251" i="5"/>
  <c r="X251" i="5"/>
  <c r="V251" i="5"/>
  <c r="T251" i="5"/>
  <c r="R251" i="5"/>
  <c r="P251" i="5"/>
  <c r="N251" i="5"/>
  <c r="L251" i="5"/>
  <c r="J251" i="5"/>
  <c r="H251" i="5"/>
  <c r="AH250" i="5"/>
  <c r="AF250" i="5"/>
  <c r="AD250" i="5"/>
  <c r="AB250" i="5"/>
  <c r="Z250" i="5"/>
  <c r="X250" i="5"/>
  <c r="V250" i="5"/>
  <c r="T250" i="5"/>
  <c r="R250" i="5"/>
  <c r="P250" i="5"/>
  <c r="N250" i="5"/>
  <c r="L250" i="5"/>
  <c r="J250" i="5"/>
  <c r="H250" i="5"/>
  <c r="AH249" i="5"/>
  <c r="AF249" i="5"/>
  <c r="AD249" i="5"/>
  <c r="AB249" i="5"/>
  <c r="Z249" i="5"/>
  <c r="X249" i="5"/>
  <c r="V249" i="5"/>
  <c r="T249" i="5"/>
  <c r="R249" i="5"/>
  <c r="P249" i="5"/>
  <c r="N249" i="5"/>
  <c r="L249" i="5"/>
  <c r="J249" i="5"/>
  <c r="H249" i="5"/>
  <c r="AH248" i="5"/>
  <c r="AF248" i="5"/>
  <c r="AD248" i="5"/>
  <c r="AB248" i="5"/>
  <c r="Z248" i="5"/>
  <c r="X248" i="5"/>
  <c r="V248" i="5"/>
  <c r="T248" i="5"/>
  <c r="R248" i="5"/>
  <c r="P248" i="5"/>
  <c r="N248" i="5"/>
  <c r="L248" i="5"/>
  <c r="J248" i="5"/>
  <c r="H248" i="5"/>
  <c r="AH247" i="5"/>
  <c r="AF247" i="5"/>
  <c r="AD247" i="5"/>
  <c r="AB247" i="5"/>
  <c r="Z247" i="5"/>
  <c r="X247" i="5"/>
  <c r="V247" i="5"/>
  <c r="T247" i="5"/>
  <c r="R247" i="5"/>
  <c r="P247" i="5"/>
  <c r="N247" i="5"/>
  <c r="L247" i="5"/>
  <c r="J247" i="5"/>
  <c r="H247" i="5"/>
  <c r="AH246" i="5"/>
  <c r="AF246" i="5"/>
  <c r="AD246" i="5"/>
  <c r="AB246" i="5"/>
  <c r="Z246" i="5"/>
  <c r="X246" i="5"/>
  <c r="V246" i="5"/>
  <c r="T246" i="5"/>
  <c r="R246" i="5"/>
  <c r="P246" i="5"/>
  <c r="N246" i="5"/>
  <c r="L246" i="5"/>
  <c r="J246" i="5"/>
  <c r="H246" i="5"/>
  <c r="AH245" i="5"/>
  <c r="AF245" i="5"/>
  <c r="AD245" i="5"/>
  <c r="AB245" i="5"/>
  <c r="Z245" i="5"/>
  <c r="X245" i="5"/>
  <c r="V245" i="5"/>
  <c r="T245" i="5"/>
  <c r="R245" i="5"/>
  <c r="P245" i="5"/>
  <c r="N245" i="5"/>
  <c r="L245" i="5"/>
  <c r="J245" i="5"/>
  <c r="H245" i="5"/>
  <c r="AH244" i="5"/>
  <c r="AF244" i="5"/>
  <c r="AD244" i="5"/>
  <c r="AB244" i="5"/>
  <c r="Z244" i="5"/>
  <c r="X244" i="5"/>
  <c r="V244" i="5"/>
  <c r="T244" i="5"/>
  <c r="R244" i="5"/>
  <c r="P244" i="5"/>
  <c r="N244" i="5"/>
  <c r="L244" i="5"/>
  <c r="J244" i="5"/>
  <c r="H244" i="5"/>
  <c r="AH243" i="5"/>
  <c r="AF243" i="5"/>
  <c r="AD243" i="5"/>
  <c r="AB243" i="5"/>
  <c r="Z243" i="5"/>
  <c r="X243" i="5"/>
  <c r="V243" i="5"/>
  <c r="T243" i="5"/>
  <c r="R243" i="5"/>
  <c r="P243" i="5"/>
  <c r="N243" i="5"/>
  <c r="L243" i="5"/>
  <c r="J243" i="5"/>
  <c r="H243" i="5"/>
  <c r="AH242" i="5"/>
  <c r="AF242" i="5"/>
  <c r="AD242" i="5"/>
  <c r="AB242" i="5"/>
  <c r="Z242" i="5"/>
  <c r="X242" i="5"/>
  <c r="V242" i="5"/>
  <c r="T242" i="5"/>
  <c r="R242" i="5"/>
  <c r="P242" i="5"/>
  <c r="N242" i="5"/>
  <c r="L242" i="5"/>
  <c r="J242" i="5"/>
  <c r="H242" i="5"/>
  <c r="AH241" i="5"/>
  <c r="AF241" i="5"/>
  <c r="AD241" i="5"/>
  <c r="AB241" i="5"/>
  <c r="Z241" i="5"/>
  <c r="X241" i="5"/>
  <c r="V241" i="5"/>
  <c r="T241" i="5"/>
  <c r="R241" i="5"/>
  <c r="P241" i="5"/>
  <c r="N241" i="5"/>
  <c r="L241" i="5"/>
  <c r="J241" i="5"/>
  <c r="H241" i="5"/>
  <c r="AH240" i="5"/>
  <c r="AF240" i="5"/>
  <c r="AD240" i="5"/>
  <c r="AB240" i="5"/>
  <c r="Z240" i="5"/>
  <c r="X240" i="5"/>
  <c r="V240" i="5"/>
  <c r="T240" i="5"/>
  <c r="R240" i="5"/>
  <c r="P240" i="5"/>
  <c r="N240" i="5"/>
  <c r="L240" i="5"/>
  <c r="J240" i="5"/>
  <c r="H240" i="5"/>
  <c r="AH239" i="5"/>
  <c r="AF239" i="5"/>
  <c r="AD239" i="5"/>
  <c r="AB239" i="5"/>
  <c r="Z239" i="5"/>
  <c r="X239" i="5"/>
  <c r="V239" i="5"/>
  <c r="T239" i="5"/>
  <c r="R239" i="5"/>
  <c r="P239" i="5"/>
  <c r="N239" i="5"/>
  <c r="L239" i="5"/>
  <c r="J239" i="5"/>
  <c r="H239" i="5"/>
  <c r="AH238" i="5"/>
  <c r="AF238" i="5"/>
  <c r="AD238" i="5"/>
  <c r="AB238" i="5"/>
  <c r="Z238" i="5"/>
  <c r="X238" i="5"/>
  <c r="V238" i="5"/>
  <c r="T238" i="5"/>
  <c r="R238" i="5"/>
  <c r="P238" i="5"/>
  <c r="N238" i="5"/>
  <c r="L238" i="5"/>
  <c r="J238" i="5"/>
  <c r="H238" i="5"/>
  <c r="AH237" i="5"/>
  <c r="AF237" i="5"/>
  <c r="AD237" i="5"/>
  <c r="AB237" i="5"/>
  <c r="Z237" i="5"/>
  <c r="X237" i="5"/>
  <c r="V237" i="5"/>
  <c r="T237" i="5"/>
  <c r="R237" i="5"/>
  <c r="P237" i="5"/>
  <c r="N237" i="5"/>
  <c r="L237" i="5"/>
  <c r="J237" i="5"/>
  <c r="H237" i="5"/>
  <c r="AH236" i="5"/>
  <c r="AF236" i="5"/>
  <c r="AD236" i="5"/>
  <c r="AB236" i="5"/>
  <c r="Z236" i="5"/>
  <c r="X236" i="5"/>
  <c r="V236" i="5"/>
  <c r="T236" i="5"/>
  <c r="R236" i="5"/>
  <c r="P236" i="5"/>
  <c r="N236" i="5"/>
  <c r="L236" i="5"/>
  <c r="J236" i="5"/>
  <c r="H236" i="5"/>
  <c r="AH235" i="5"/>
  <c r="AF235" i="5"/>
  <c r="AD235" i="5"/>
  <c r="AB235" i="5"/>
  <c r="Z235" i="5"/>
  <c r="X235" i="5"/>
  <c r="V235" i="5"/>
  <c r="T235" i="5"/>
  <c r="R235" i="5"/>
  <c r="P235" i="5"/>
  <c r="N235" i="5"/>
  <c r="L235" i="5"/>
  <c r="J235" i="5"/>
  <c r="H235" i="5"/>
  <c r="AH234" i="5"/>
  <c r="AF234" i="5"/>
  <c r="AD234" i="5"/>
  <c r="AB234" i="5"/>
  <c r="Z234" i="5"/>
  <c r="X234" i="5"/>
  <c r="V234" i="5"/>
  <c r="T234" i="5"/>
  <c r="R234" i="5"/>
  <c r="P234" i="5"/>
  <c r="N234" i="5"/>
  <c r="L234" i="5"/>
  <c r="J234" i="5"/>
  <c r="H234" i="5"/>
  <c r="AH233" i="5"/>
  <c r="AF233" i="5"/>
  <c r="AD233" i="5"/>
  <c r="AB233" i="5"/>
  <c r="Z233" i="5"/>
  <c r="X233" i="5"/>
  <c r="V233" i="5"/>
  <c r="T233" i="5"/>
  <c r="R233" i="5"/>
  <c r="P233" i="5"/>
  <c r="N233" i="5"/>
  <c r="L233" i="5"/>
  <c r="J233" i="5"/>
  <c r="H233" i="5"/>
  <c r="AH232" i="5"/>
  <c r="AF232" i="5"/>
  <c r="AD232" i="5"/>
  <c r="AB232" i="5"/>
  <c r="Z232" i="5"/>
  <c r="X232" i="5"/>
  <c r="V232" i="5"/>
  <c r="T232" i="5"/>
  <c r="R232" i="5"/>
  <c r="P232" i="5"/>
  <c r="N232" i="5"/>
  <c r="L232" i="5"/>
  <c r="J232" i="5"/>
  <c r="H232" i="5"/>
  <c r="AH231" i="5"/>
  <c r="AF231" i="5"/>
  <c r="AD231" i="5"/>
  <c r="AB231" i="5"/>
  <c r="Z231" i="5"/>
  <c r="X231" i="5"/>
  <c r="V231" i="5"/>
  <c r="T231" i="5"/>
  <c r="R231" i="5"/>
  <c r="P231" i="5"/>
  <c r="N231" i="5"/>
  <c r="L231" i="5"/>
  <c r="J231" i="5"/>
  <c r="H231" i="5"/>
  <c r="AH230" i="5"/>
  <c r="AF230" i="5"/>
  <c r="AD230" i="5"/>
  <c r="AB230" i="5"/>
  <c r="Z230" i="5"/>
  <c r="X230" i="5"/>
  <c r="V230" i="5"/>
  <c r="T230" i="5"/>
  <c r="R230" i="5"/>
  <c r="P230" i="5"/>
  <c r="N230" i="5"/>
  <c r="L230" i="5"/>
  <c r="J230" i="5"/>
  <c r="H230" i="5"/>
  <c r="AH229" i="5"/>
  <c r="AF229" i="5"/>
  <c r="AD229" i="5"/>
  <c r="AB229" i="5"/>
  <c r="Z229" i="5"/>
  <c r="X229" i="5"/>
  <c r="V229" i="5"/>
  <c r="T229" i="5"/>
  <c r="R229" i="5"/>
  <c r="P229" i="5"/>
  <c r="N229" i="5"/>
  <c r="L229" i="5"/>
  <c r="J229" i="5"/>
  <c r="H229" i="5"/>
  <c r="AH228" i="5"/>
  <c r="AF228" i="5"/>
  <c r="AD228" i="5"/>
  <c r="AB228" i="5"/>
  <c r="Z228" i="5"/>
  <c r="X228" i="5"/>
  <c r="V228" i="5"/>
  <c r="T228" i="5"/>
  <c r="R228" i="5"/>
  <c r="P228" i="5"/>
  <c r="N228" i="5"/>
  <c r="L228" i="5"/>
  <c r="J228" i="5"/>
  <c r="H228" i="5"/>
  <c r="AH227" i="5"/>
  <c r="AF227" i="5"/>
  <c r="AD227" i="5"/>
  <c r="AB227" i="5"/>
  <c r="Z227" i="5"/>
  <c r="X227" i="5"/>
  <c r="V227" i="5"/>
  <c r="T227" i="5"/>
  <c r="R227" i="5"/>
  <c r="P227" i="5"/>
  <c r="N227" i="5"/>
  <c r="L227" i="5"/>
  <c r="J227" i="5"/>
  <c r="H227" i="5"/>
  <c r="AH226" i="5"/>
  <c r="AF226" i="5"/>
  <c r="AD226" i="5"/>
  <c r="AB226" i="5"/>
  <c r="Z226" i="5"/>
  <c r="X226" i="5"/>
  <c r="V226" i="5"/>
  <c r="T226" i="5"/>
  <c r="R226" i="5"/>
  <c r="P226" i="5"/>
  <c r="N226" i="5"/>
  <c r="L226" i="5"/>
  <c r="J226" i="5"/>
  <c r="H226" i="5"/>
  <c r="AH225" i="5"/>
  <c r="AF225" i="5"/>
  <c r="AD225" i="5"/>
  <c r="AB225" i="5"/>
  <c r="Z225" i="5"/>
  <c r="X225" i="5"/>
  <c r="V225" i="5"/>
  <c r="T225" i="5"/>
  <c r="R225" i="5"/>
  <c r="P225" i="5"/>
  <c r="N225" i="5"/>
  <c r="L225" i="5"/>
  <c r="J225" i="5"/>
  <c r="H225" i="5"/>
  <c r="AH224" i="5"/>
  <c r="AF224" i="5"/>
  <c r="AD224" i="5"/>
  <c r="AB224" i="5"/>
  <c r="Z224" i="5"/>
  <c r="X224" i="5"/>
  <c r="V224" i="5"/>
  <c r="T224" i="5"/>
  <c r="R224" i="5"/>
  <c r="P224" i="5"/>
  <c r="N224" i="5"/>
  <c r="L224" i="5"/>
  <c r="J224" i="5"/>
  <c r="H224" i="5"/>
  <c r="AH223" i="5"/>
  <c r="AF223" i="5"/>
  <c r="AD223" i="5"/>
  <c r="AB223" i="5"/>
  <c r="Z223" i="5"/>
  <c r="X223" i="5"/>
  <c r="V223" i="5"/>
  <c r="T223" i="5"/>
  <c r="R223" i="5"/>
  <c r="P223" i="5"/>
  <c r="N223" i="5"/>
  <c r="L223" i="5"/>
  <c r="J223" i="5"/>
  <c r="H223" i="5"/>
  <c r="AH222" i="5"/>
  <c r="AF222" i="5"/>
  <c r="AD222" i="5"/>
  <c r="AB222" i="5"/>
  <c r="Z222" i="5"/>
  <c r="X222" i="5"/>
  <c r="V222" i="5"/>
  <c r="T222" i="5"/>
  <c r="R222" i="5"/>
  <c r="P222" i="5"/>
  <c r="N222" i="5"/>
  <c r="L222" i="5"/>
  <c r="J222" i="5"/>
  <c r="H222" i="5"/>
  <c r="AH221" i="5"/>
  <c r="AF221" i="5"/>
  <c r="AD221" i="5"/>
  <c r="AB221" i="5"/>
  <c r="Z221" i="5"/>
  <c r="X221" i="5"/>
  <c r="V221" i="5"/>
  <c r="T221" i="5"/>
  <c r="R221" i="5"/>
  <c r="P221" i="5"/>
  <c r="N221" i="5"/>
  <c r="L221" i="5"/>
  <c r="J221" i="5"/>
  <c r="H221" i="5"/>
  <c r="AH220" i="5"/>
  <c r="AF220" i="5"/>
  <c r="AD220" i="5"/>
  <c r="AB220" i="5"/>
  <c r="Z220" i="5"/>
  <c r="X220" i="5"/>
  <c r="V220" i="5"/>
  <c r="T220" i="5"/>
  <c r="R220" i="5"/>
  <c r="P220" i="5"/>
  <c r="N220" i="5"/>
  <c r="L220" i="5"/>
  <c r="J220" i="5"/>
  <c r="H220" i="5"/>
  <c r="AH219" i="5"/>
  <c r="AF219" i="5"/>
  <c r="AD219" i="5"/>
  <c r="AB219" i="5"/>
  <c r="Z219" i="5"/>
  <c r="X219" i="5"/>
  <c r="V219" i="5"/>
  <c r="T219" i="5"/>
  <c r="R219" i="5"/>
  <c r="P219" i="5"/>
  <c r="N219" i="5"/>
  <c r="L219" i="5"/>
  <c r="J219" i="5"/>
  <c r="H219" i="5"/>
  <c r="AH218" i="5"/>
  <c r="AF218" i="5"/>
  <c r="AD218" i="5"/>
  <c r="AB218" i="5"/>
  <c r="Z218" i="5"/>
  <c r="X218" i="5"/>
  <c r="V218" i="5"/>
  <c r="T218" i="5"/>
  <c r="R218" i="5"/>
  <c r="P218" i="5"/>
  <c r="N218" i="5"/>
  <c r="L218" i="5"/>
  <c r="J218" i="5"/>
  <c r="H218" i="5"/>
  <c r="AH217" i="5"/>
  <c r="AF217" i="5"/>
  <c r="AD217" i="5"/>
  <c r="AB217" i="5"/>
  <c r="Z217" i="5"/>
  <c r="X217" i="5"/>
  <c r="V217" i="5"/>
  <c r="T217" i="5"/>
  <c r="R217" i="5"/>
  <c r="P217" i="5"/>
  <c r="N217" i="5"/>
  <c r="L217" i="5"/>
  <c r="J217" i="5"/>
  <c r="H217" i="5"/>
  <c r="AH216" i="5"/>
  <c r="AF216" i="5"/>
  <c r="AD216" i="5"/>
  <c r="AB216" i="5"/>
  <c r="Z216" i="5"/>
  <c r="X216" i="5"/>
  <c r="V216" i="5"/>
  <c r="T216" i="5"/>
  <c r="R216" i="5"/>
  <c r="P216" i="5"/>
  <c r="N216" i="5"/>
  <c r="L216" i="5"/>
  <c r="J216" i="5"/>
  <c r="H216" i="5"/>
  <c r="AH215" i="5"/>
  <c r="AF215" i="5"/>
  <c r="AD215" i="5"/>
  <c r="AB215" i="5"/>
  <c r="Z215" i="5"/>
  <c r="X215" i="5"/>
  <c r="V215" i="5"/>
  <c r="T215" i="5"/>
  <c r="R215" i="5"/>
  <c r="P215" i="5"/>
  <c r="N215" i="5"/>
  <c r="L215" i="5"/>
  <c r="J215" i="5"/>
  <c r="H215" i="5"/>
  <c r="AH214" i="5"/>
  <c r="AF214" i="5"/>
  <c r="AD214" i="5"/>
  <c r="AB214" i="5"/>
  <c r="Z214" i="5"/>
  <c r="X214" i="5"/>
  <c r="V214" i="5"/>
  <c r="T214" i="5"/>
  <c r="R214" i="5"/>
  <c r="P214" i="5"/>
  <c r="N214" i="5"/>
  <c r="L214" i="5"/>
  <c r="J214" i="5"/>
  <c r="H214" i="5"/>
  <c r="AH213" i="5"/>
  <c r="AF213" i="5"/>
  <c r="AD213" i="5"/>
  <c r="AB213" i="5"/>
  <c r="Z213" i="5"/>
  <c r="X213" i="5"/>
  <c r="V213" i="5"/>
  <c r="T213" i="5"/>
  <c r="R213" i="5"/>
  <c r="P213" i="5"/>
  <c r="N213" i="5"/>
  <c r="L213" i="5"/>
  <c r="J213" i="5"/>
  <c r="H213" i="5"/>
  <c r="AH212" i="5"/>
  <c r="AF212" i="5"/>
  <c r="AD212" i="5"/>
  <c r="AB212" i="5"/>
  <c r="Z212" i="5"/>
  <c r="X212" i="5"/>
  <c r="V212" i="5"/>
  <c r="T212" i="5"/>
  <c r="R212" i="5"/>
  <c r="P212" i="5"/>
  <c r="N212" i="5"/>
  <c r="L212" i="5"/>
  <c r="J212" i="5"/>
  <c r="H212" i="5"/>
  <c r="AH211" i="5"/>
  <c r="AF211" i="5"/>
  <c r="AD211" i="5"/>
  <c r="AB211" i="5"/>
  <c r="Z211" i="5"/>
  <c r="X211" i="5"/>
  <c r="V211" i="5"/>
  <c r="T211" i="5"/>
  <c r="R211" i="5"/>
  <c r="P211" i="5"/>
  <c r="N211" i="5"/>
  <c r="L211" i="5"/>
  <c r="J211" i="5"/>
  <c r="H211" i="5"/>
  <c r="AH210" i="5"/>
  <c r="AF210" i="5"/>
  <c r="AD210" i="5"/>
  <c r="AB210" i="5"/>
  <c r="Z210" i="5"/>
  <c r="X210" i="5"/>
  <c r="V210" i="5"/>
  <c r="T210" i="5"/>
  <c r="R210" i="5"/>
  <c r="P210" i="5"/>
  <c r="N210" i="5"/>
  <c r="L210" i="5"/>
  <c r="J210" i="5"/>
  <c r="H210" i="5"/>
  <c r="AH209" i="5"/>
  <c r="AF209" i="5"/>
  <c r="AD209" i="5"/>
  <c r="AB209" i="5"/>
  <c r="Z209" i="5"/>
  <c r="X209" i="5"/>
  <c r="V209" i="5"/>
  <c r="T209" i="5"/>
  <c r="R209" i="5"/>
  <c r="P209" i="5"/>
  <c r="N209" i="5"/>
  <c r="L209" i="5"/>
  <c r="J209" i="5"/>
  <c r="H209" i="5"/>
  <c r="AH208" i="5"/>
  <c r="AF208" i="5"/>
  <c r="AD208" i="5"/>
  <c r="AB208" i="5"/>
  <c r="Z208" i="5"/>
  <c r="X208" i="5"/>
  <c r="V208" i="5"/>
  <c r="T208" i="5"/>
  <c r="R208" i="5"/>
  <c r="P208" i="5"/>
  <c r="N208" i="5"/>
  <c r="L208" i="5"/>
  <c r="J208" i="5"/>
  <c r="H208" i="5"/>
  <c r="AH207" i="5"/>
  <c r="AF207" i="5"/>
  <c r="AD207" i="5"/>
  <c r="AB207" i="5"/>
  <c r="Z207" i="5"/>
  <c r="X207" i="5"/>
  <c r="V207" i="5"/>
  <c r="T207" i="5"/>
  <c r="R207" i="5"/>
  <c r="P207" i="5"/>
  <c r="N207" i="5"/>
  <c r="L207" i="5"/>
  <c r="J207" i="5"/>
  <c r="H207" i="5"/>
  <c r="AH206" i="5"/>
  <c r="AF206" i="5"/>
  <c r="AD206" i="5"/>
  <c r="AB206" i="5"/>
  <c r="Z206" i="5"/>
  <c r="X206" i="5"/>
  <c r="V206" i="5"/>
  <c r="T206" i="5"/>
  <c r="R206" i="5"/>
  <c r="P206" i="5"/>
  <c r="N206" i="5"/>
  <c r="L206" i="5"/>
  <c r="J206" i="5"/>
  <c r="H206" i="5"/>
  <c r="AH205" i="5"/>
  <c r="AF205" i="5"/>
  <c r="AD205" i="5"/>
  <c r="AB205" i="5"/>
  <c r="Z205" i="5"/>
  <c r="X205" i="5"/>
  <c r="V205" i="5"/>
  <c r="T205" i="5"/>
  <c r="R205" i="5"/>
  <c r="P205" i="5"/>
  <c r="N205" i="5"/>
  <c r="L205" i="5"/>
  <c r="J205" i="5"/>
  <c r="H205" i="5"/>
  <c r="AH204" i="5"/>
  <c r="AF204" i="5"/>
  <c r="AD204" i="5"/>
  <c r="AB204" i="5"/>
  <c r="Z204" i="5"/>
  <c r="X204" i="5"/>
  <c r="V204" i="5"/>
  <c r="T204" i="5"/>
  <c r="R204" i="5"/>
  <c r="P204" i="5"/>
  <c r="N204" i="5"/>
  <c r="L204" i="5"/>
  <c r="J204" i="5"/>
  <c r="H204" i="5"/>
  <c r="AH203" i="5"/>
  <c r="AF203" i="5"/>
  <c r="AD203" i="5"/>
  <c r="AB203" i="5"/>
  <c r="Z203" i="5"/>
  <c r="X203" i="5"/>
  <c r="V203" i="5"/>
  <c r="T203" i="5"/>
  <c r="R203" i="5"/>
  <c r="P203" i="5"/>
  <c r="N203" i="5"/>
  <c r="L203" i="5"/>
  <c r="J203" i="5"/>
  <c r="H203" i="5"/>
  <c r="AH202" i="5"/>
  <c r="AF202" i="5"/>
  <c r="AD202" i="5"/>
  <c r="AB202" i="5"/>
  <c r="Z202" i="5"/>
  <c r="X202" i="5"/>
  <c r="V202" i="5"/>
  <c r="T202" i="5"/>
  <c r="R202" i="5"/>
  <c r="P202" i="5"/>
  <c r="N202" i="5"/>
  <c r="L202" i="5"/>
  <c r="J202" i="5"/>
  <c r="H202" i="5"/>
  <c r="AH201" i="5"/>
  <c r="AF201" i="5"/>
  <c r="AD201" i="5"/>
  <c r="AB201" i="5"/>
  <c r="Z201" i="5"/>
  <c r="X201" i="5"/>
  <c r="V201" i="5"/>
  <c r="T201" i="5"/>
  <c r="R201" i="5"/>
  <c r="P201" i="5"/>
  <c r="N201" i="5"/>
  <c r="L201" i="5"/>
  <c r="J201" i="5"/>
  <c r="H201" i="5"/>
  <c r="AH200" i="5"/>
  <c r="AF200" i="5"/>
  <c r="AD200" i="5"/>
  <c r="AB200" i="5"/>
  <c r="Z200" i="5"/>
  <c r="X200" i="5"/>
  <c r="V200" i="5"/>
  <c r="T200" i="5"/>
  <c r="R200" i="5"/>
  <c r="P200" i="5"/>
  <c r="N200" i="5"/>
  <c r="L200" i="5"/>
  <c r="J200" i="5"/>
  <c r="H200" i="5"/>
  <c r="AH199" i="5"/>
  <c r="AF199" i="5"/>
  <c r="AD199" i="5"/>
  <c r="AB199" i="5"/>
  <c r="Z199" i="5"/>
  <c r="X199" i="5"/>
  <c r="V199" i="5"/>
  <c r="T199" i="5"/>
  <c r="R199" i="5"/>
  <c r="P199" i="5"/>
  <c r="N199" i="5"/>
  <c r="L199" i="5"/>
  <c r="J199" i="5"/>
  <c r="H199" i="5"/>
  <c r="AH198" i="5"/>
  <c r="AF198" i="5"/>
  <c r="AD198" i="5"/>
  <c r="AB198" i="5"/>
  <c r="Z198" i="5"/>
  <c r="X198" i="5"/>
  <c r="V198" i="5"/>
  <c r="T198" i="5"/>
  <c r="R198" i="5"/>
  <c r="P198" i="5"/>
  <c r="N198" i="5"/>
  <c r="L198" i="5"/>
  <c r="J198" i="5"/>
  <c r="H198" i="5"/>
  <c r="AH197" i="5"/>
  <c r="AF197" i="5"/>
  <c r="AD197" i="5"/>
  <c r="AB197" i="5"/>
  <c r="Z197" i="5"/>
  <c r="X197" i="5"/>
  <c r="V197" i="5"/>
  <c r="T197" i="5"/>
  <c r="R197" i="5"/>
  <c r="P197" i="5"/>
  <c r="N197" i="5"/>
  <c r="L197" i="5"/>
  <c r="J197" i="5"/>
  <c r="H197" i="5"/>
  <c r="AH196" i="5"/>
  <c r="AF196" i="5"/>
  <c r="AD196" i="5"/>
  <c r="AB196" i="5"/>
  <c r="Z196" i="5"/>
  <c r="X196" i="5"/>
  <c r="V196" i="5"/>
  <c r="T196" i="5"/>
  <c r="R196" i="5"/>
  <c r="P196" i="5"/>
  <c r="N196" i="5"/>
  <c r="L196" i="5"/>
  <c r="J196" i="5"/>
  <c r="H196" i="5"/>
  <c r="AH195" i="5"/>
  <c r="AF195" i="5"/>
  <c r="AD195" i="5"/>
  <c r="AB195" i="5"/>
  <c r="Z195" i="5"/>
  <c r="X195" i="5"/>
  <c r="V195" i="5"/>
  <c r="T195" i="5"/>
  <c r="R195" i="5"/>
  <c r="P195" i="5"/>
  <c r="N195" i="5"/>
  <c r="L195" i="5"/>
  <c r="J195" i="5"/>
  <c r="H195" i="5"/>
  <c r="AH194" i="5"/>
  <c r="AF194" i="5"/>
  <c r="AD194" i="5"/>
  <c r="AB194" i="5"/>
  <c r="Z194" i="5"/>
  <c r="X194" i="5"/>
  <c r="V194" i="5"/>
  <c r="T194" i="5"/>
  <c r="R194" i="5"/>
  <c r="P194" i="5"/>
  <c r="N194" i="5"/>
  <c r="L194" i="5"/>
  <c r="J194" i="5"/>
  <c r="H194" i="5"/>
  <c r="AH193" i="5"/>
  <c r="AF193" i="5"/>
  <c r="AD193" i="5"/>
  <c r="AB193" i="5"/>
  <c r="Z193" i="5"/>
  <c r="X193" i="5"/>
  <c r="V193" i="5"/>
  <c r="T193" i="5"/>
  <c r="R193" i="5"/>
  <c r="P193" i="5"/>
  <c r="N193" i="5"/>
  <c r="L193" i="5"/>
  <c r="J193" i="5"/>
  <c r="H193" i="5"/>
  <c r="AH192" i="5"/>
  <c r="AF192" i="5"/>
  <c r="AD192" i="5"/>
  <c r="AB192" i="5"/>
  <c r="Z192" i="5"/>
  <c r="X192" i="5"/>
  <c r="V192" i="5"/>
  <c r="T192" i="5"/>
  <c r="R192" i="5"/>
  <c r="P192" i="5"/>
  <c r="N192" i="5"/>
  <c r="L192" i="5"/>
  <c r="J192" i="5"/>
  <c r="H192" i="5"/>
  <c r="AH191" i="5"/>
  <c r="AF191" i="5"/>
  <c r="AD191" i="5"/>
  <c r="AB191" i="5"/>
  <c r="Z191" i="5"/>
  <c r="X191" i="5"/>
  <c r="V191" i="5"/>
  <c r="T191" i="5"/>
  <c r="R191" i="5"/>
  <c r="P191" i="5"/>
  <c r="N191" i="5"/>
  <c r="L191" i="5"/>
  <c r="J191" i="5"/>
  <c r="H191" i="5"/>
  <c r="AH190" i="5"/>
  <c r="AF190" i="5"/>
  <c r="AD190" i="5"/>
  <c r="AB190" i="5"/>
  <c r="Z190" i="5"/>
  <c r="X190" i="5"/>
  <c r="V190" i="5"/>
  <c r="T190" i="5"/>
  <c r="R190" i="5"/>
  <c r="P190" i="5"/>
  <c r="N190" i="5"/>
  <c r="L190" i="5"/>
  <c r="J190" i="5"/>
  <c r="H190" i="5"/>
  <c r="AH189" i="5"/>
  <c r="AF189" i="5"/>
  <c r="AD189" i="5"/>
  <c r="AB189" i="5"/>
  <c r="Z189" i="5"/>
  <c r="X189" i="5"/>
  <c r="V189" i="5"/>
  <c r="T189" i="5"/>
  <c r="R189" i="5"/>
  <c r="P189" i="5"/>
  <c r="N189" i="5"/>
  <c r="L189" i="5"/>
  <c r="J189" i="5"/>
  <c r="H189" i="5"/>
  <c r="AH188" i="5"/>
  <c r="AF188" i="5"/>
  <c r="AD188" i="5"/>
  <c r="AB188" i="5"/>
  <c r="Z188" i="5"/>
  <c r="X188" i="5"/>
  <c r="V188" i="5"/>
  <c r="T188" i="5"/>
  <c r="R188" i="5"/>
  <c r="P188" i="5"/>
  <c r="N188" i="5"/>
  <c r="L188" i="5"/>
  <c r="J188" i="5"/>
  <c r="H188" i="5"/>
  <c r="AH187" i="5"/>
  <c r="AF187" i="5"/>
  <c r="AD187" i="5"/>
  <c r="AB187" i="5"/>
  <c r="Z187" i="5"/>
  <c r="X187" i="5"/>
  <c r="V187" i="5"/>
  <c r="T187" i="5"/>
  <c r="R187" i="5"/>
  <c r="P187" i="5"/>
  <c r="N187" i="5"/>
  <c r="L187" i="5"/>
  <c r="J187" i="5"/>
  <c r="H187" i="5"/>
  <c r="AH186" i="5"/>
  <c r="AF186" i="5"/>
  <c r="AD186" i="5"/>
  <c r="AB186" i="5"/>
  <c r="Z186" i="5"/>
  <c r="X186" i="5"/>
  <c r="V186" i="5"/>
  <c r="T186" i="5"/>
  <c r="R186" i="5"/>
  <c r="P186" i="5"/>
  <c r="N186" i="5"/>
  <c r="L186" i="5"/>
  <c r="J186" i="5"/>
  <c r="H186" i="5"/>
  <c r="AH185" i="5"/>
  <c r="AF185" i="5"/>
  <c r="AD185" i="5"/>
  <c r="AB185" i="5"/>
  <c r="Z185" i="5"/>
  <c r="X185" i="5"/>
  <c r="V185" i="5"/>
  <c r="T185" i="5"/>
  <c r="R185" i="5"/>
  <c r="P185" i="5"/>
  <c r="N185" i="5"/>
  <c r="L185" i="5"/>
  <c r="J185" i="5"/>
  <c r="H185" i="5"/>
  <c r="AH184" i="5"/>
  <c r="AF184" i="5"/>
  <c r="AD184" i="5"/>
  <c r="AB184" i="5"/>
  <c r="Z184" i="5"/>
  <c r="X184" i="5"/>
  <c r="V184" i="5"/>
  <c r="T184" i="5"/>
  <c r="R184" i="5"/>
  <c r="P184" i="5"/>
  <c r="N184" i="5"/>
  <c r="L184" i="5"/>
  <c r="J184" i="5"/>
  <c r="H184" i="5"/>
  <c r="AH183" i="5"/>
  <c r="AF183" i="5"/>
  <c r="AD183" i="5"/>
  <c r="AB183" i="5"/>
  <c r="Z183" i="5"/>
  <c r="X183" i="5"/>
  <c r="V183" i="5"/>
  <c r="T183" i="5"/>
  <c r="R183" i="5"/>
  <c r="P183" i="5"/>
  <c r="N183" i="5"/>
  <c r="L183" i="5"/>
  <c r="J183" i="5"/>
  <c r="H183" i="5"/>
  <c r="AH182" i="5"/>
  <c r="AF182" i="5"/>
  <c r="AD182" i="5"/>
  <c r="AB182" i="5"/>
  <c r="Z182" i="5"/>
  <c r="X182" i="5"/>
  <c r="V182" i="5"/>
  <c r="T182" i="5"/>
  <c r="R182" i="5"/>
  <c r="P182" i="5"/>
  <c r="N182" i="5"/>
  <c r="L182" i="5"/>
  <c r="J182" i="5"/>
  <c r="H182" i="5"/>
  <c r="AH181" i="5"/>
  <c r="AF181" i="5"/>
  <c r="AD181" i="5"/>
  <c r="AB181" i="5"/>
  <c r="Z181" i="5"/>
  <c r="X181" i="5"/>
  <c r="V181" i="5"/>
  <c r="T181" i="5"/>
  <c r="R181" i="5"/>
  <c r="P181" i="5"/>
  <c r="N181" i="5"/>
  <c r="L181" i="5"/>
  <c r="J181" i="5"/>
  <c r="H181" i="5"/>
  <c r="AH180" i="5"/>
  <c r="AF180" i="5"/>
  <c r="AD180" i="5"/>
  <c r="AB180" i="5"/>
  <c r="Z180" i="5"/>
  <c r="X180" i="5"/>
  <c r="V180" i="5"/>
  <c r="T180" i="5"/>
  <c r="R180" i="5"/>
  <c r="P180" i="5"/>
  <c r="N180" i="5"/>
  <c r="L180" i="5"/>
  <c r="J180" i="5"/>
  <c r="H180" i="5"/>
  <c r="AH179" i="5"/>
  <c r="AF179" i="5"/>
  <c r="AD179" i="5"/>
  <c r="AB179" i="5"/>
  <c r="Z179" i="5"/>
  <c r="X179" i="5"/>
  <c r="V179" i="5"/>
  <c r="T179" i="5"/>
  <c r="R179" i="5"/>
  <c r="P179" i="5"/>
  <c r="N179" i="5"/>
  <c r="L179" i="5"/>
  <c r="J179" i="5"/>
  <c r="H179" i="5"/>
  <c r="AH178" i="5"/>
  <c r="AF178" i="5"/>
  <c r="AD178" i="5"/>
  <c r="AB178" i="5"/>
  <c r="Z178" i="5"/>
  <c r="X178" i="5"/>
  <c r="V178" i="5"/>
  <c r="T178" i="5"/>
  <c r="R178" i="5"/>
  <c r="P178" i="5"/>
  <c r="N178" i="5"/>
  <c r="L178" i="5"/>
  <c r="J178" i="5"/>
  <c r="H178" i="5"/>
  <c r="AH177" i="5"/>
  <c r="AF177" i="5"/>
  <c r="AD177" i="5"/>
  <c r="AB177" i="5"/>
  <c r="Z177" i="5"/>
  <c r="X177" i="5"/>
  <c r="V177" i="5"/>
  <c r="T177" i="5"/>
  <c r="R177" i="5"/>
  <c r="P177" i="5"/>
  <c r="N177" i="5"/>
  <c r="L177" i="5"/>
  <c r="J177" i="5"/>
  <c r="H177" i="5"/>
  <c r="AH176" i="5"/>
  <c r="AF176" i="5"/>
  <c r="AD176" i="5"/>
  <c r="AB176" i="5"/>
  <c r="Z176" i="5"/>
  <c r="X176" i="5"/>
  <c r="V176" i="5"/>
  <c r="T176" i="5"/>
  <c r="R176" i="5"/>
  <c r="P176" i="5"/>
  <c r="N176" i="5"/>
  <c r="L176" i="5"/>
  <c r="J176" i="5"/>
  <c r="H176" i="5"/>
  <c r="AH175" i="5"/>
  <c r="AF175" i="5"/>
  <c r="AD175" i="5"/>
  <c r="AB175" i="5"/>
  <c r="Z175" i="5"/>
  <c r="X175" i="5"/>
  <c r="V175" i="5"/>
  <c r="T175" i="5"/>
  <c r="R175" i="5"/>
  <c r="P175" i="5"/>
  <c r="N175" i="5"/>
  <c r="L175" i="5"/>
  <c r="J175" i="5"/>
  <c r="H175" i="5"/>
  <c r="AH174" i="5"/>
  <c r="AF174" i="5"/>
  <c r="AD174" i="5"/>
  <c r="AB174" i="5"/>
  <c r="Z174" i="5"/>
  <c r="X174" i="5"/>
  <c r="V174" i="5"/>
  <c r="T174" i="5"/>
  <c r="R174" i="5"/>
  <c r="P174" i="5"/>
  <c r="N174" i="5"/>
  <c r="L174" i="5"/>
  <c r="J174" i="5"/>
  <c r="H174" i="5"/>
  <c r="AH173" i="5"/>
  <c r="AF173" i="5"/>
  <c r="AD173" i="5"/>
  <c r="AB173" i="5"/>
  <c r="Z173" i="5"/>
  <c r="X173" i="5"/>
  <c r="V173" i="5"/>
  <c r="T173" i="5"/>
  <c r="R173" i="5"/>
  <c r="P173" i="5"/>
  <c r="N173" i="5"/>
  <c r="L173" i="5"/>
  <c r="J173" i="5"/>
  <c r="H173" i="5"/>
  <c r="AH172" i="5"/>
  <c r="AF172" i="5"/>
  <c r="AD172" i="5"/>
  <c r="AB172" i="5"/>
  <c r="Z172" i="5"/>
  <c r="X172" i="5"/>
  <c r="V172" i="5"/>
  <c r="T172" i="5"/>
  <c r="R172" i="5"/>
  <c r="P172" i="5"/>
  <c r="N172" i="5"/>
  <c r="L172" i="5"/>
  <c r="J172" i="5"/>
  <c r="H172" i="5"/>
  <c r="AH171" i="5"/>
  <c r="AF171" i="5"/>
  <c r="AD171" i="5"/>
  <c r="AB171" i="5"/>
  <c r="Z171" i="5"/>
  <c r="X171" i="5"/>
  <c r="V171" i="5"/>
  <c r="T171" i="5"/>
  <c r="R171" i="5"/>
  <c r="P171" i="5"/>
  <c r="N171" i="5"/>
  <c r="L171" i="5"/>
  <c r="J171" i="5"/>
  <c r="H171" i="5"/>
  <c r="AH170" i="5"/>
  <c r="AF170" i="5"/>
  <c r="AD170" i="5"/>
  <c r="AB170" i="5"/>
  <c r="Z170" i="5"/>
  <c r="X170" i="5"/>
  <c r="V170" i="5"/>
  <c r="T170" i="5"/>
  <c r="R170" i="5"/>
  <c r="P170" i="5"/>
  <c r="N170" i="5"/>
  <c r="L170" i="5"/>
  <c r="J170" i="5"/>
  <c r="H170" i="5"/>
  <c r="AH169" i="5"/>
  <c r="AF169" i="5"/>
  <c r="AD169" i="5"/>
  <c r="AB169" i="5"/>
  <c r="Z169" i="5"/>
  <c r="X169" i="5"/>
  <c r="V169" i="5"/>
  <c r="T169" i="5"/>
  <c r="R169" i="5"/>
  <c r="P169" i="5"/>
  <c r="N169" i="5"/>
  <c r="L169" i="5"/>
  <c r="J169" i="5"/>
  <c r="H169" i="5"/>
  <c r="AH168" i="5"/>
  <c r="AF168" i="5"/>
  <c r="AD168" i="5"/>
  <c r="AB168" i="5"/>
  <c r="Z168" i="5"/>
  <c r="X168" i="5"/>
  <c r="V168" i="5"/>
  <c r="T168" i="5"/>
  <c r="R168" i="5"/>
  <c r="P168" i="5"/>
  <c r="N168" i="5"/>
  <c r="L168" i="5"/>
  <c r="J168" i="5"/>
  <c r="H168" i="5"/>
  <c r="AH167" i="5"/>
  <c r="AF167" i="5"/>
  <c r="AD167" i="5"/>
  <c r="AB167" i="5"/>
  <c r="Z167" i="5"/>
  <c r="X167" i="5"/>
  <c r="V167" i="5"/>
  <c r="T167" i="5"/>
  <c r="R167" i="5"/>
  <c r="P167" i="5"/>
  <c r="N167" i="5"/>
  <c r="L167" i="5"/>
  <c r="J167" i="5"/>
  <c r="H167" i="5"/>
  <c r="AH166" i="5"/>
  <c r="AF166" i="5"/>
  <c r="AD166" i="5"/>
  <c r="AB166" i="5"/>
  <c r="Z166" i="5"/>
  <c r="X166" i="5"/>
  <c r="V166" i="5"/>
  <c r="T166" i="5"/>
  <c r="R166" i="5"/>
  <c r="P166" i="5"/>
  <c r="N166" i="5"/>
  <c r="L166" i="5"/>
  <c r="J166" i="5"/>
  <c r="H166" i="5"/>
  <c r="AH165" i="5"/>
  <c r="AF165" i="5"/>
  <c r="AD165" i="5"/>
  <c r="AB165" i="5"/>
  <c r="Z165" i="5"/>
  <c r="X165" i="5"/>
  <c r="V165" i="5"/>
  <c r="T165" i="5"/>
  <c r="R165" i="5"/>
  <c r="P165" i="5"/>
  <c r="N165" i="5"/>
  <c r="L165" i="5"/>
  <c r="J165" i="5"/>
  <c r="H165" i="5"/>
  <c r="AH164" i="5"/>
  <c r="AF164" i="5"/>
  <c r="AD164" i="5"/>
  <c r="AB164" i="5"/>
  <c r="Z164" i="5"/>
  <c r="X164" i="5"/>
  <c r="V164" i="5"/>
  <c r="T164" i="5"/>
  <c r="R164" i="5"/>
  <c r="P164" i="5"/>
  <c r="N164" i="5"/>
  <c r="L164" i="5"/>
  <c r="J164" i="5"/>
  <c r="H164" i="5"/>
  <c r="AH163" i="5"/>
  <c r="AF163" i="5"/>
  <c r="AD163" i="5"/>
  <c r="AB163" i="5"/>
  <c r="Z163" i="5"/>
  <c r="X163" i="5"/>
  <c r="V163" i="5"/>
  <c r="T163" i="5"/>
  <c r="R163" i="5"/>
  <c r="P163" i="5"/>
  <c r="N163" i="5"/>
  <c r="L163" i="5"/>
  <c r="J163" i="5"/>
  <c r="H163" i="5"/>
  <c r="AH162" i="5"/>
  <c r="AF162" i="5"/>
  <c r="AD162" i="5"/>
  <c r="AB162" i="5"/>
  <c r="Z162" i="5"/>
  <c r="X162" i="5"/>
  <c r="V162" i="5"/>
  <c r="T162" i="5"/>
  <c r="R162" i="5"/>
  <c r="P162" i="5"/>
  <c r="N162" i="5"/>
  <c r="L162" i="5"/>
  <c r="J162" i="5"/>
  <c r="H162" i="5"/>
  <c r="AH161" i="5"/>
  <c r="AF161" i="5"/>
  <c r="AD161" i="5"/>
  <c r="AB161" i="5"/>
  <c r="Z161" i="5"/>
  <c r="X161" i="5"/>
  <c r="V161" i="5"/>
  <c r="T161" i="5"/>
  <c r="R161" i="5"/>
  <c r="P161" i="5"/>
  <c r="N161" i="5"/>
  <c r="L161" i="5"/>
  <c r="J161" i="5"/>
  <c r="H161" i="5"/>
  <c r="AH160" i="5"/>
  <c r="AF160" i="5"/>
  <c r="AD160" i="5"/>
  <c r="AB160" i="5"/>
  <c r="Z160" i="5"/>
  <c r="X160" i="5"/>
  <c r="V160" i="5"/>
  <c r="T160" i="5"/>
  <c r="R160" i="5"/>
  <c r="P160" i="5"/>
  <c r="N160" i="5"/>
  <c r="L160" i="5"/>
  <c r="J160" i="5"/>
  <c r="H160" i="5"/>
  <c r="AH159" i="5"/>
  <c r="AF159" i="5"/>
  <c r="AD159" i="5"/>
  <c r="AB159" i="5"/>
  <c r="Z159" i="5"/>
  <c r="X159" i="5"/>
  <c r="V159" i="5"/>
  <c r="T159" i="5"/>
  <c r="R159" i="5"/>
  <c r="P159" i="5"/>
  <c r="N159" i="5"/>
  <c r="L159" i="5"/>
  <c r="J159" i="5"/>
  <c r="H159" i="5"/>
  <c r="AH158" i="5"/>
  <c r="AF158" i="5"/>
  <c r="AD158" i="5"/>
  <c r="AB158" i="5"/>
  <c r="Z158" i="5"/>
  <c r="X158" i="5"/>
  <c r="V158" i="5"/>
  <c r="T158" i="5"/>
  <c r="R158" i="5"/>
  <c r="P158" i="5"/>
  <c r="N158" i="5"/>
  <c r="L158" i="5"/>
  <c r="J158" i="5"/>
  <c r="H158" i="5"/>
  <c r="AH157" i="5"/>
  <c r="AF157" i="5"/>
  <c r="AD157" i="5"/>
  <c r="AB157" i="5"/>
  <c r="Z157" i="5"/>
  <c r="X157" i="5"/>
  <c r="V157" i="5"/>
  <c r="T157" i="5"/>
  <c r="R157" i="5"/>
  <c r="P157" i="5"/>
  <c r="N157" i="5"/>
  <c r="L157" i="5"/>
  <c r="J157" i="5"/>
  <c r="H157" i="5"/>
  <c r="AH156" i="5"/>
  <c r="AF156" i="5"/>
  <c r="AD156" i="5"/>
  <c r="AB156" i="5"/>
  <c r="Z156" i="5"/>
  <c r="X156" i="5"/>
  <c r="V156" i="5"/>
  <c r="T156" i="5"/>
  <c r="R156" i="5"/>
  <c r="P156" i="5"/>
  <c r="N156" i="5"/>
  <c r="L156" i="5"/>
  <c r="J156" i="5"/>
  <c r="H156" i="5"/>
  <c r="AH155" i="5"/>
  <c r="AF155" i="5"/>
  <c r="AD155" i="5"/>
  <c r="AB155" i="5"/>
  <c r="Z155" i="5"/>
  <c r="X155" i="5"/>
  <c r="V155" i="5"/>
  <c r="T155" i="5"/>
  <c r="R155" i="5"/>
  <c r="P155" i="5"/>
  <c r="N155" i="5"/>
  <c r="L155" i="5"/>
  <c r="J155" i="5"/>
  <c r="H155" i="5"/>
  <c r="AH154" i="5"/>
  <c r="AF154" i="5"/>
  <c r="AD154" i="5"/>
  <c r="AB154" i="5"/>
  <c r="Z154" i="5"/>
  <c r="X154" i="5"/>
  <c r="V154" i="5"/>
  <c r="T154" i="5"/>
  <c r="R154" i="5"/>
  <c r="P154" i="5"/>
  <c r="N154" i="5"/>
  <c r="L154" i="5"/>
  <c r="J154" i="5"/>
  <c r="H154" i="5"/>
  <c r="AH153" i="5"/>
  <c r="AF153" i="5"/>
  <c r="AD153" i="5"/>
  <c r="AB153" i="5"/>
  <c r="Z153" i="5"/>
  <c r="X153" i="5"/>
  <c r="V153" i="5"/>
  <c r="T153" i="5"/>
  <c r="R153" i="5"/>
  <c r="P153" i="5"/>
  <c r="N153" i="5"/>
  <c r="L153" i="5"/>
  <c r="J153" i="5"/>
  <c r="H153" i="5"/>
  <c r="AH152" i="5"/>
  <c r="AF152" i="5"/>
  <c r="AD152" i="5"/>
  <c r="AB152" i="5"/>
  <c r="Z152" i="5"/>
  <c r="X152" i="5"/>
  <c r="V152" i="5"/>
  <c r="T152" i="5"/>
  <c r="R152" i="5"/>
  <c r="P152" i="5"/>
  <c r="N152" i="5"/>
  <c r="L152" i="5"/>
  <c r="J152" i="5"/>
  <c r="H152" i="5"/>
  <c r="AH151" i="5"/>
  <c r="AF151" i="5"/>
  <c r="AD151" i="5"/>
  <c r="AB151" i="5"/>
  <c r="Z151" i="5"/>
  <c r="X151" i="5"/>
  <c r="V151" i="5"/>
  <c r="T151" i="5"/>
  <c r="R151" i="5"/>
  <c r="P151" i="5"/>
  <c r="N151" i="5"/>
  <c r="L151" i="5"/>
  <c r="J151" i="5"/>
  <c r="H151" i="5"/>
  <c r="AH150" i="5"/>
  <c r="AF150" i="5"/>
  <c r="AD150" i="5"/>
  <c r="AB150" i="5"/>
  <c r="Z150" i="5"/>
  <c r="X150" i="5"/>
  <c r="V150" i="5"/>
  <c r="T150" i="5"/>
  <c r="R150" i="5"/>
  <c r="P150" i="5"/>
  <c r="N150" i="5"/>
  <c r="L150" i="5"/>
  <c r="J150" i="5"/>
  <c r="H150" i="5"/>
  <c r="AH149" i="5"/>
  <c r="AF149" i="5"/>
  <c r="AD149" i="5"/>
  <c r="AB149" i="5"/>
  <c r="Z149" i="5"/>
  <c r="X149" i="5"/>
  <c r="V149" i="5"/>
  <c r="T149" i="5"/>
  <c r="R149" i="5"/>
  <c r="P149" i="5"/>
  <c r="N149" i="5"/>
  <c r="L149" i="5"/>
  <c r="J149" i="5"/>
  <c r="H149" i="5"/>
  <c r="AH148" i="5"/>
  <c r="AF148" i="5"/>
  <c r="AD148" i="5"/>
  <c r="AB148" i="5"/>
  <c r="Z148" i="5"/>
  <c r="X148" i="5"/>
  <c r="V148" i="5"/>
  <c r="T148" i="5"/>
  <c r="R148" i="5"/>
  <c r="P148" i="5"/>
  <c r="N148" i="5"/>
  <c r="L148" i="5"/>
  <c r="J148" i="5"/>
  <c r="H148" i="5"/>
  <c r="AH147" i="5"/>
  <c r="AF147" i="5"/>
  <c r="AD147" i="5"/>
  <c r="AB147" i="5"/>
  <c r="Z147" i="5"/>
  <c r="X147" i="5"/>
  <c r="V147" i="5"/>
  <c r="T147" i="5"/>
  <c r="R147" i="5"/>
  <c r="P147" i="5"/>
  <c r="N147" i="5"/>
  <c r="L147" i="5"/>
  <c r="J147" i="5"/>
  <c r="H147" i="5"/>
  <c r="AH146" i="5"/>
  <c r="AF146" i="5"/>
  <c r="AD146" i="5"/>
  <c r="AB146" i="5"/>
  <c r="Z146" i="5"/>
  <c r="X146" i="5"/>
  <c r="V146" i="5"/>
  <c r="T146" i="5"/>
  <c r="R146" i="5"/>
  <c r="P146" i="5"/>
  <c r="N146" i="5"/>
  <c r="L146" i="5"/>
  <c r="J146" i="5"/>
  <c r="H146" i="5"/>
  <c r="AH145" i="5"/>
  <c r="AF145" i="5"/>
  <c r="AD145" i="5"/>
  <c r="AB145" i="5"/>
  <c r="Z145" i="5"/>
  <c r="X145" i="5"/>
  <c r="V145" i="5"/>
  <c r="T145" i="5"/>
  <c r="R145" i="5"/>
  <c r="P145" i="5"/>
  <c r="N145" i="5"/>
  <c r="L145" i="5"/>
  <c r="J145" i="5"/>
  <c r="H145" i="5"/>
  <c r="AH144" i="5"/>
  <c r="AF144" i="5"/>
  <c r="AD144" i="5"/>
  <c r="AB144" i="5"/>
  <c r="Z144" i="5"/>
  <c r="X144" i="5"/>
  <c r="V144" i="5"/>
  <c r="T144" i="5"/>
  <c r="R144" i="5"/>
  <c r="P144" i="5"/>
  <c r="N144" i="5"/>
  <c r="L144" i="5"/>
  <c r="J144" i="5"/>
  <c r="H144" i="5"/>
  <c r="AH143" i="5"/>
  <c r="AF143" i="5"/>
  <c r="AD143" i="5"/>
  <c r="AB143" i="5"/>
  <c r="Z143" i="5"/>
  <c r="X143" i="5"/>
  <c r="V143" i="5"/>
  <c r="T143" i="5"/>
  <c r="R143" i="5"/>
  <c r="P143" i="5"/>
  <c r="N143" i="5"/>
  <c r="L143" i="5"/>
  <c r="J143" i="5"/>
  <c r="H143" i="5"/>
  <c r="AH142" i="5"/>
  <c r="AF142" i="5"/>
  <c r="AD142" i="5"/>
  <c r="AB142" i="5"/>
  <c r="Z142" i="5"/>
  <c r="X142" i="5"/>
  <c r="V142" i="5"/>
  <c r="T142" i="5"/>
  <c r="R142" i="5"/>
  <c r="P142" i="5"/>
  <c r="N142" i="5"/>
  <c r="L142" i="5"/>
  <c r="J142" i="5"/>
  <c r="H142" i="5"/>
  <c r="AH141" i="5"/>
  <c r="AF141" i="5"/>
  <c r="AD141" i="5"/>
  <c r="AB141" i="5"/>
  <c r="Z141" i="5"/>
  <c r="X141" i="5"/>
  <c r="V141" i="5"/>
  <c r="T141" i="5"/>
  <c r="R141" i="5"/>
  <c r="P141" i="5"/>
  <c r="N141" i="5"/>
  <c r="L141" i="5"/>
  <c r="J141" i="5"/>
  <c r="H141" i="5"/>
  <c r="AH140" i="5"/>
  <c r="AF140" i="5"/>
  <c r="AD140" i="5"/>
  <c r="AB140" i="5"/>
  <c r="Z140" i="5"/>
  <c r="X140" i="5"/>
  <c r="V140" i="5"/>
  <c r="T140" i="5"/>
  <c r="R140" i="5"/>
  <c r="P140" i="5"/>
  <c r="N140" i="5"/>
  <c r="L140" i="5"/>
  <c r="J140" i="5"/>
  <c r="H140" i="5"/>
  <c r="AH139" i="5"/>
  <c r="AF139" i="5"/>
  <c r="AD139" i="5"/>
  <c r="AB139" i="5"/>
  <c r="Z139" i="5"/>
  <c r="X139" i="5"/>
  <c r="V139" i="5"/>
  <c r="T139" i="5"/>
  <c r="R139" i="5"/>
  <c r="P139" i="5"/>
  <c r="N139" i="5"/>
  <c r="L139" i="5"/>
  <c r="J139" i="5"/>
  <c r="H139" i="5"/>
  <c r="AH138" i="5"/>
  <c r="AF138" i="5"/>
  <c r="AD138" i="5"/>
  <c r="AB138" i="5"/>
  <c r="Z138" i="5"/>
  <c r="X138" i="5"/>
  <c r="V138" i="5"/>
  <c r="T138" i="5"/>
  <c r="R138" i="5"/>
  <c r="P138" i="5"/>
  <c r="N138" i="5"/>
  <c r="L138" i="5"/>
  <c r="J138" i="5"/>
  <c r="H138" i="5"/>
  <c r="AH137" i="5"/>
  <c r="AF137" i="5"/>
  <c r="AD137" i="5"/>
  <c r="AB137" i="5"/>
  <c r="Z137" i="5"/>
  <c r="X137" i="5"/>
  <c r="V137" i="5"/>
  <c r="T137" i="5"/>
  <c r="R137" i="5"/>
  <c r="P137" i="5"/>
  <c r="N137" i="5"/>
  <c r="L137" i="5"/>
  <c r="J137" i="5"/>
  <c r="H137" i="5"/>
  <c r="AH136" i="5"/>
  <c r="AF136" i="5"/>
  <c r="AD136" i="5"/>
  <c r="AB136" i="5"/>
  <c r="Z136" i="5"/>
  <c r="X136" i="5"/>
  <c r="V136" i="5"/>
  <c r="T136" i="5"/>
  <c r="R136" i="5"/>
  <c r="P136" i="5"/>
  <c r="N136" i="5"/>
  <c r="L136" i="5"/>
  <c r="J136" i="5"/>
  <c r="H136" i="5"/>
  <c r="AH105" i="5"/>
  <c r="AF105" i="5"/>
  <c r="AD105" i="5"/>
  <c r="AB105" i="5"/>
  <c r="Z105" i="5"/>
  <c r="X105" i="5"/>
  <c r="V105" i="5"/>
  <c r="T105" i="5"/>
  <c r="R105" i="5"/>
  <c r="P105" i="5"/>
  <c r="N105" i="5"/>
  <c r="L105" i="5"/>
  <c r="J105" i="5"/>
  <c r="H105" i="5"/>
  <c r="AH104" i="5"/>
  <c r="AF104" i="5"/>
  <c r="AD104" i="5"/>
  <c r="AB104" i="5"/>
  <c r="Z104" i="5"/>
  <c r="X104" i="5"/>
  <c r="V104" i="5"/>
  <c r="T104" i="5"/>
  <c r="R104" i="5"/>
  <c r="P104" i="5"/>
  <c r="N104" i="5"/>
  <c r="L104" i="5"/>
  <c r="J104" i="5"/>
  <c r="H104" i="5"/>
  <c r="AH129" i="5"/>
  <c r="AF129" i="5"/>
  <c r="AD129" i="5"/>
  <c r="AB129" i="5"/>
  <c r="Z129" i="5"/>
  <c r="X129" i="5"/>
  <c r="V129" i="5"/>
  <c r="T129" i="5"/>
  <c r="R129" i="5"/>
  <c r="P129" i="5"/>
  <c r="N129" i="5"/>
  <c r="L129" i="5"/>
  <c r="J129" i="5"/>
  <c r="H129" i="5"/>
  <c r="AH128" i="5"/>
  <c r="AF128" i="5"/>
  <c r="AD128" i="5"/>
  <c r="AB128" i="5"/>
  <c r="Z128" i="5"/>
  <c r="X128" i="5"/>
  <c r="V128" i="5"/>
  <c r="T128" i="5"/>
  <c r="R128" i="5"/>
  <c r="P128" i="5"/>
  <c r="N128" i="5"/>
  <c r="L128" i="5"/>
  <c r="J128" i="5"/>
  <c r="H128" i="5"/>
  <c r="AI96" i="5"/>
  <c r="AI74" i="5"/>
  <c r="AI48" i="5"/>
  <c r="AI32" i="5"/>
  <c r="AI22" i="5"/>
  <c r="AI15" i="5"/>
  <c r="AH127" i="5"/>
  <c r="AF127" i="5"/>
  <c r="AD127" i="5"/>
  <c r="AB127" i="5"/>
  <c r="Z127" i="5"/>
  <c r="X127" i="5"/>
  <c r="V127" i="5"/>
  <c r="T127" i="5"/>
  <c r="R127" i="5"/>
  <c r="P127" i="5"/>
  <c r="N127" i="5"/>
  <c r="L127" i="5"/>
  <c r="J127" i="5"/>
  <c r="H127" i="5"/>
  <c r="AH126" i="5"/>
  <c r="AF126" i="5"/>
  <c r="AD126" i="5"/>
  <c r="AB126" i="5"/>
  <c r="Z126" i="5"/>
  <c r="X126" i="5"/>
  <c r="V126" i="5"/>
  <c r="T126" i="5"/>
  <c r="R126" i="5"/>
  <c r="P126" i="5"/>
  <c r="N126" i="5"/>
  <c r="L126" i="5"/>
  <c r="J126" i="5"/>
  <c r="H126" i="5"/>
  <c r="AH123" i="5"/>
  <c r="AF123" i="5"/>
  <c r="AD123" i="5"/>
  <c r="AB123" i="5"/>
  <c r="Z123" i="5"/>
  <c r="X123" i="5"/>
  <c r="V123" i="5"/>
  <c r="T123" i="5"/>
  <c r="R123" i="5"/>
  <c r="P123" i="5"/>
  <c r="N123" i="5"/>
  <c r="L123" i="5"/>
  <c r="J123" i="5"/>
  <c r="H123" i="5"/>
  <c r="AH122" i="5"/>
  <c r="AF122" i="5"/>
  <c r="AD122" i="5"/>
  <c r="AB122" i="5"/>
  <c r="Z122" i="5"/>
  <c r="X122" i="5"/>
  <c r="V122" i="5"/>
  <c r="T122" i="5"/>
  <c r="R122" i="5"/>
  <c r="P122" i="5"/>
  <c r="N122" i="5"/>
  <c r="L122" i="5"/>
  <c r="J122" i="5"/>
  <c r="H122" i="5"/>
  <c r="AI146" i="5" l="1"/>
  <c r="AI274" i="5"/>
  <c r="AI279" i="5"/>
  <c r="AI153" i="5"/>
  <c r="AI177" i="5"/>
  <c r="AI185" i="5"/>
  <c r="AI201" i="5"/>
  <c r="AI233" i="5"/>
  <c r="AI168" i="5"/>
  <c r="AI262" i="5"/>
  <c r="AI278" i="5"/>
  <c r="AJ278" i="5" s="1"/>
  <c r="AI280" i="5"/>
  <c r="AI136" i="5"/>
  <c r="AI152" i="5"/>
  <c r="AI176" i="5"/>
  <c r="AI184" i="5"/>
  <c r="AI200" i="5"/>
  <c r="AJ200" i="5" s="1"/>
  <c r="AI216" i="5"/>
  <c r="AI251" i="5"/>
  <c r="AI267" i="5"/>
  <c r="AI238" i="5"/>
  <c r="AI49" i="5"/>
  <c r="AJ48" i="5" s="1"/>
  <c r="AI75" i="5"/>
  <c r="AJ74" i="5" s="1"/>
  <c r="AI133" i="5"/>
  <c r="AI160" i="5"/>
  <c r="AI241" i="5"/>
  <c r="AI249" i="5"/>
  <c r="AI7" i="5"/>
  <c r="AI147" i="5"/>
  <c r="AI240" i="5"/>
  <c r="AI245" i="5"/>
  <c r="AI248" i="5"/>
  <c r="AI26" i="5"/>
  <c r="AI170" i="5"/>
  <c r="AI174" i="5"/>
  <c r="AI228" i="5"/>
  <c r="AI255" i="5"/>
  <c r="AI105" i="5"/>
  <c r="AI151" i="5"/>
  <c r="AI157" i="5"/>
  <c r="AI165" i="5"/>
  <c r="AI178" i="5"/>
  <c r="AI234" i="5"/>
  <c r="AH55" i="20"/>
  <c r="AI140" i="5"/>
  <c r="AI148" i="5"/>
  <c r="AI54" i="5"/>
  <c r="AI169" i="5"/>
  <c r="AI217" i="5"/>
  <c r="AI11" i="5"/>
  <c r="AI191" i="5"/>
  <c r="AH8" i="20"/>
  <c r="AH32" i="20"/>
  <c r="AI14" i="5"/>
  <c r="AJ14" i="5" s="1"/>
  <c r="AI187" i="5"/>
  <c r="AI19" i="5"/>
  <c r="AI179" i="5"/>
  <c r="AI195" i="5"/>
  <c r="AI257" i="5"/>
  <c r="AI265" i="5"/>
  <c r="AI268" i="5"/>
  <c r="AI273" i="5"/>
  <c r="AI281" i="5"/>
  <c r="AH77" i="19"/>
  <c r="AI23" i="5"/>
  <c r="AJ22" i="5" s="1"/>
  <c r="AI256" i="5"/>
  <c r="AJ256" i="5" s="1"/>
  <c r="AI126" i="5"/>
  <c r="AI92" i="5"/>
  <c r="AI104" i="5"/>
  <c r="AI227" i="5"/>
  <c r="AI244" i="5"/>
  <c r="AJ244" i="5" s="1"/>
  <c r="AI97" i="5"/>
  <c r="AJ96" i="5" s="1"/>
  <c r="AI211" i="5"/>
  <c r="AI27" i="5"/>
  <c r="AI55" i="5"/>
  <c r="AI77" i="5"/>
  <c r="AI99" i="5"/>
  <c r="AI103" i="5"/>
  <c r="AI199" i="5"/>
  <c r="AI210" i="5"/>
  <c r="AI215" i="5"/>
  <c r="AI221" i="5"/>
  <c r="AI229" i="5"/>
  <c r="AI232" i="5"/>
  <c r="AI250" i="5"/>
  <c r="AJ250" i="5" s="1"/>
  <c r="AH74" i="20"/>
  <c r="AH26" i="20"/>
  <c r="AH44" i="20"/>
  <c r="AI137" i="5"/>
  <c r="AI264" i="5"/>
  <c r="AJ264" i="5" s="1"/>
  <c r="AI204" i="5"/>
  <c r="AI208" i="5"/>
  <c r="AI237" i="5"/>
  <c r="AH42" i="20"/>
  <c r="AH27" i="20"/>
  <c r="AI16" i="5"/>
  <c r="AI20" i="5"/>
  <c r="AI28" i="5"/>
  <c r="AI33" i="5"/>
  <c r="AJ32" i="5" s="1"/>
  <c r="AI34" i="5"/>
  <c r="AI44" i="5"/>
  <c r="AI59" i="5"/>
  <c r="AI62" i="5"/>
  <c r="AI76" i="5"/>
  <c r="AJ76" i="5" s="1"/>
  <c r="AI182" i="5"/>
  <c r="AI198" i="5"/>
  <c r="AJ198" i="5" s="1"/>
  <c r="AH72" i="20"/>
  <c r="AI57" i="5"/>
  <c r="AI150" i="5"/>
  <c r="AJ150" i="5" s="1"/>
  <c r="AI162" i="5"/>
  <c r="AI167" i="5"/>
  <c r="AI214" i="5"/>
  <c r="AI226" i="5"/>
  <c r="AJ226" i="5" s="1"/>
  <c r="AI231" i="5"/>
  <c r="AI272" i="5"/>
  <c r="AJ272" i="5" s="1"/>
  <c r="AI277" i="5"/>
  <c r="AH12" i="19"/>
  <c r="AH20" i="19"/>
  <c r="AH29" i="19"/>
  <c r="AH39" i="19"/>
  <c r="AH50" i="19"/>
  <c r="AH61" i="19"/>
  <c r="AH70" i="19"/>
  <c r="AH7" i="20"/>
  <c r="AH17" i="20"/>
  <c r="AH28" i="20"/>
  <c r="AH35" i="20"/>
  <c r="AH45" i="20"/>
  <c r="AH47" i="20"/>
  <c r="AH58" i="20"/>
  <c r="AH60" i="20"/>
  <c r="AH71" i="20"/>
  <c r="AH73" i="20"/>
  <c r="AH19" i="20"/>
  <c r="AH24" i="20"/>
  <c r="AH34" i="20"/>
  <c r="AH43" i="20"/>
  <c r="AI243" i="5"/>
  <c r="AH23" i="20"/>
  <c r="AH40" i="20"/>
  <c r="AI127" i="5"/>
  <c r="AI10" i="5"/>
  <c r="AI24" i="5"/>
  <c r="AI43" i="5"/>
  <c r="AI47" i="5"/>
  <c r="AI58" i="5"/>
  <c r="AI65" i="5"/>
  <c r="AI73" i="5"/>
  <c r="AI98" i="5"/>
  <c r="AJ98" i="5" s="1"/>
  <c r="AI102" i="5"/>
  <c r="AJ102" i="5" s="1"/>
  <c r="AI139" i="5"/>
  <c r="AI143" i="5"/>
  <c r="AI144" i="5"/>
  <c r="AI156" i="5"/>
  <c r="AI161" i="5"/>
  <c r="AI164" i="5"/>
  <c r="AJ164" i="5" s="1"/>
  <c r="AI173" i="5"/>
  <c r="AI181" i="5"/>
  <c r="AI186" i="5"/>
  <c r="AJ186" i="5" s="1"/>
  <c r="AI190" i="5"/>
  <c r="AJ190" i="5" s="1"/>
  <c r="AI196" i="5"/>
  <c r="AI203" i="5"/>
  <c r="AI207" i="5"/>
  <c r="AI213" i="5"/>
  <c r="AI220" i="5"/>
  <c r="AI225" i="5"/>
  <c r="AI242" i="5"/>
  <c r="AI247" i="5"/>
  <c r="AI254" i="5"/>
  <c r="AJ254" i="5" s="1"/>
  <c r="AI259" i="5"/>
  <c r="AI271" i="5"/>
  <c r="AH11" i="19"/>
  <c r="AH19" i="19"/>
  <c r="AH28" i="19"/>
  <c r="AH38" i="19"/>
  <c r="AH48" i="19"/>
  <c r="AH60" i="19"/>
  <c r="AH69" i="19"/>
  <c r="AH9" i="20"/>
  <c r="AH18" i="20"/>
  <c r="AI25" i="5"/>
  <c r="AI6" i="5"/>
  <c r="AI18" i="5"/>
  <c r="AI56" i="5"/>
  <c r="AI93" i="5"/>
  <c r="AI132" i="5"/>
  <c r="AI166" i="5"/>
  <c r="AJ166" i="5" s="1"/>
  <c r="AI183" i="5"/>
  <c r="AI194" i="5"/>
  <c r="AJ194" i="5" s="1"/>
  <c r="AI230" i="5"/>
  <c r="AI236" i="5"/>
  <c r="AJ236" i="5" s="1"/>
  <c r="AI253" i="5"/>
  <c r="AI261" i="5"/>
  <c r="AI266" i="5"/>
  <c r="AJ266" i="5" s="1"/>
  <c r="AI276" i="5"/>
  <c r="AJ276" i="5" s="1"/>
  <c r="AH8" i="19"/>
  <c r="AH10" i="19"/>
  <c r="AH16" i="19"/>
  <c r="AH18" i="19"/>
  <c r="AH25" i="19"/>
  <c r="AH27" i="19"/>
  <c r="AH34" i="19"/>
  <c r="AH37" i="19"/>
  <c r="AH44" i="19"/>
  <c r="AH47" i="19"/>
  <c r="AH55" i="19"/>
  <c r="AH57" i="19"/>
  <c r="AH66" i="19"/>
  <c r="AH68" i="19"/>
  <c r="AH81" i="19"/>
  <c r="AH4" i="20"/>
  <c r="AH13" i="20"/>
  <c r="AH15" i="20"/>
  <c r="AH22" i="20"/>
  <c r="AH39" i="20"/>
  <c r="AH56" i="20"/>
  <c r="AH69" i="20"/>
  <c r="AH5" i="20"/>
  <c r="AH31" i="20"/>
  <c r="AI123" i="5"/>
  <c r="AI13" i="5"/>
  <c r="AI42" i="5"/>
  <c r="AI46" i="5"/>
  <c r="AI64" i="5"/>
  <c r="AJ64" i="5" s="1"/>
  <c r="AI72" i="5"/>
  <c r="AJ72" i="5" s="1"/>
  <c r="AI101" i="5"/>
  <c r="AI131" i="5"/>
  <c r="AI129" i="5"/>
  <c r="AI138" i="5"/>
  <c r="AJ138" i="5" s="1"/>
  <c r="AI142" i="5"/>
  <c r="AI155" i="5"/>
  <c r="AI159" i="5"/>
  <c r="AI172" i="5"/>
  <c r="AJ172" i="5" s="1"/>
  <c r="AI180" i="5"/>
  <c r="AJ180" i="5" s="1"/>
  <c r="AI189" i="5"/>
  <c r="AI193" i="5"/>
  <c r="AI197" i="5"/>
  <c r="AI202" i="5"/>
  <c r="AI206" i="5"/>
  <c r="AI212" i="5"/>
  <c r="AJ212" i="5" s="1"/>
  <c r="AI219" i="5"/>
  <c r="AI223" i="5"/>
  <c r="AI224" i="5"/>
  <c r="AJ224" i="5" s="1"/>
  <c r="AI246" i="5"/>
  <c r="AI258" i="5"/>
  <c r="AI263" i="5"/>
  <c r="AI270" i="5"/>
  <c r="AI275" i="5"/>
  <c r="AI17" i="5"/>
  <c r="AI21" i="5"/>
  <c r="AI29" i="5"/>
  <c r="AI163" i="5"/>
  <c r="AI235" i="5"/>
  <c r="AI252" i="5"/>
  <c r="AI260" i="5"/>
  <c r="AI269" i="5"/>
  <c r="AH24" i="19"/>
  <c r="AH32" i="19"/>
  <c r="AH43" i="19"/>
  <c r="AH53" i="19"/>
  <c r="AH65" i="19"/>
  <c r="AH80" i="19"/>
  <c r="AH6" i="20"/>
  <c r="AH12" i="20"/>
  <c r="AH16" i="20"/>
  <c r="AH21" i="20"/>
  <c r="AH33" i="20"/>
  <c r="AH38" i="20"/>
  <c r="AH46" i="20"/>
  <c r="AH50" i="20"/>
  <c r="AH59" i="20"/>
  <c r="AH68" i="20"/>
  <c r="AH29" i="20"/>
  <c r="AH30" i="20"/>
  <c r="AI122" i="5"/>
  <c r="AJ122" i="5" s="1"/>
  <c r="AI12" i="5"/>
  <c r="AI35" i="5"/>
  <c r="AI45" i="5"/>
  <c r="AI63" i="5"/>
  <c r="AI100" i="5"/>
  <c r="AJ100" i="5" s="1"/>
  <c r="AI130" i="5"/>
  <c r="AJ130" i="5" s="1"/>
  <c r="AI128" i="5"/>
  <c r="AJ128" i="5" s="1"/>
  <c r="AI141" i="5"/>
  <c r="AI145" i="5"/>
  <c r="AI149" i="5"/>
  <c r="AI154" i="5"/>
  <c r="AJ154" i="5" s="1"/>
  <c r="AI158" i="5"/>
  <c r="AI171" i="5"/>
  <c r="AI175" i="5"/>
  <c r="AI188" i="5"/>
  <c r="AJ188" i="5" s="1"/>
  <c r="AI192" i="5"/>
  <c r="AJ192" i="5" s="1"/>
  <c r="AI205" i="5"/>
  <c r="AI209" i="5"/>
  <c r="AI218" i="5"/>
  <c r="AI222" i="5"/>
  <c r="AI239" i="5"/>
  <c r="AH7" i="19"/>
  <c r="AH15" i="19"/>
  <c r="AJ222" i="5" l="1"/>
  <c r="AJ158" i="5"/>
  <c r="AJ260" i="5"/>
  <c r="AJ270" i="5"/>
  <c r="AJ206" i="5"/>
  <c r="AJ218" i="5"/>
  <c r="AJ252" i="5"/>
  <c r="AJ202" i="5"/>
  <c r="AJ142" i="5"/>
  <c r="AJ230" i="5"/>
  <c r="AJ240" i="5"/>
  <c r="AJ152" i="5"/>
  <c r="AJ258" i="5"/>
  <c r="AJ220" i="5"/>
  <c r="AJ246" i="5"/>
  <c r="AJ232" i="5"/>
  <c r="AJ132" i="5"/>
  <c r="AJ156" i="5"/>
  <c r="AJ162" i="5"/>
  <c r="AJ148" i="5"/>
  <c r="AJ104" i="5"/>
  <c r="AJ268" i="5"/>
  <c r="AJ140" i="5"/>
  <c r="AJ238" i="5"/>
  <c r="AJ136" i="5"/>
  <c r="AJ208" i="5"/>
  <c r="AJ92" i="5"/>
  <c r="AJ228" i="5"/>
  <c r="AJ280" i="5"/>
  <c r="AJ204" i="5"/>
  <c r="AJ126" i="5"/>
  <c r="AJ234" i="5"/>
  <c r="AJ174" i="5"/>
  <c r="AJ178" i="5"/>
  <c r="AJ170" i="5"/>
  <c r="AJ216" i="5"/>
  <c r="AJ262" i="5"/>
  <c r="AJ274" i="5"/>
  <c r="AJ196" i="5"/>
  <c r="AJ144" i="5"/>
  <c r="AJ182" i="5"/>
  <c r="AJ160" i="5"/>
  <c r="AJ168" i="5"/>
  <c r="AJ146" i="5"/>
  <c r="AJ214" i="5"/>
  <c r="AJ210" i="5"/>
  <c r="AJ248" i="5"/>
  <c r="AJ184" i="5"/>
  <c r="AJ242" i="5"/>
  <c r="AJ176" i="5"/>
  <c r="AJ56" i="5"/>
  <c r="AJ6" i="5"/>
  <c r="AJ10" i="5"/>
  <c r="AJ12" i="5"/>
  <c r="AJ24" i="5"/>
  <c r="AJ54" i="5"/>
  <c r="AJ20" i="5"/>
  <c r="AJ26" i="5"/>
  <c r="AJ34" i="5"/>
  <c r="AJ18" i="5"/>
  <c r="AJ58" i="5"/>
  <c r="AJ62" i="5"/>
  <c r="AJ16" i="5"/>
  <c r="AJ28" i="5"/>
  <c r="AJ44" i="5"/>
  <c r="AJ46" i="5"/>
  <c r="AJ42" i="5"/>
</calcChain>
</file>

<file path=xl/sharedStrings.xml><?xml version="1.0" encoding="utf-8"?>
<sst xmlns="http://schemas.openxmlformats.org/spreadsheetml/2006/main" count="1827" uniqueCount="308">
  <si>
    <t>優勝</t>
  </si>
  <si>
    <t>準優勝</t>
  </si>
  <si>
    <t>ベスト4</t>
  </si>
  <si>
    <t>ベスト8</t>
  </si>
  <si>
    <t>ベスト16</t>
  </si>
  <si>
    <t>ベスト32</t>
  </si>
  <si>
    <t>全国選抜</t>
  </si>
  <si>
    <t>インターハイ</t>
  </si>
  <si>
    <t>インカレ（ミックス）</t>
  </si>
  <si>
    <t>インカレ（シングルス）</t>
  </si>
  <si>
    <t>インカレ（ダブルス）</t>
  </si>
  <si>
    <t>全日本総合</t>
  </si>
  <si>
    <t>ランキングサーキット</t>
  </si>
  <si>
    <t>※全国選抜とインターハイは得点が高い方を採用</t>
  </si>
  <si>
    <t>選手
人数</t>
  </si>
  <si>
    <t>氏名</t>
  </si>
  <si>
    <t>大学名</t>
  </si>
  <si>
    <t>学年</t>
  </si>
  <si>
    <t>地区</t>
  </si>
  <si>
    <t>直近（100%）</t>
  </si>
  <si>
    <t>前回（80%）</t>
  </si>
  <si>
    <t>合計
点数</t>
  </si>
  <si>
    <t>二人
合計
点数</t>
  </si>
  <si>
    <t>選抜</t>
  </si>
  <si>
    <t>インカレ（XD）</t>
  </si>
  <si>
    <t>インカレ（S）</t>
  </si>
  <si>
    <t>インカレ(D)</t>
  </si>
  <si>
    <t>総合</t>
  </si>
  <si>
    <t>ランサー</t>
  </si>
  <si>
    <t>順位</t>
  </si>
  <si>
    <t>点数</t>
  </si>
  <si>
    <t>峰元智生</t>
  </si>
  <si>
    <t>九州国際大学</t>
  </si>
  <si>
    <t>九州</t>
  </si>
  <si>
    <t>西日本</t>
  </si>
  <si>
    <t>八色舞</t>
  </si>
  <si>
    <t>篠原僚太郎</t>
  </si>
  <si>
    <t>西日本工業大学</t>
  </si>
  <si>
    <t>千北梨香子</t>
  </si>
  <si>
    <t>福岡大学</t>
  </si>
  <si>
    <t>吉田翼</t>
  </si>
  <si>
    <t>日本体育大学</t>
  </si>
  <si>
    <t>増本康祐</t>
  </si>
  <si>
    <t>法政大学</t>
  </si>
  <si>
    <t>宮下怜</t>
  </si>
  <si>
    <t>明治大学</t>
  </si>
  <si>
    <t>中村舜</t>
  </si>
  <si>
    <t>筑波大学</t>
  </si>
  <si>
    <t>南本和哉</t>
  </si>
  <si>
    <t>永渕雄大</t>
  </si>
  <si>
    <t>江頭桜介</t>
  </si>
  <si>
    <t>後藤拓人</t>
  </si>
  <si>
    <t>日本大学</t>
  </si>
  <si>
    <t>谷津央祐</t>
  </si>
  <si>
    <t>馬屋原光太郎</t>
  </si>
  <si>
    <t>櫻井煌介</t>
  </si>
  <si>
    <t>阿部大輔</t>
  </si>
  <si>
    <t>藤原睦月</t>
  </si>
  <si>
    <t>本田光</t>
  </si>
  <si>
    <t>町田脩太</t>
  </si>
  <si>
    <t>早稲田大学</t>
  </si>
  <si>
    <t>栁川蓮</t>
  </si>
  <si>
    <t>武田航太</t>
  </si>
  <si>
    <t>花田彬</t>
  </si>
  <si>
    <t>阿保龍斗</t>
  </si>
  <si>
    <t>江口心</t>
  </si>
  <si>
    <t>木野舜吾</t>
  </si>
  <si>
    <t>野口翔平</t>
  </si>
  <si>
    <t>高柳大輔</t>
  </si>
  <si>
    <t>安保武輝</t>
  </si>
  <si>
    <t>佐藤椎名</t>
  </si>
  <si>
    <t>北川史翔</t>
  </si>
  <si>
    <t>松久知弘</t>
  </si>
  <si>
    <t>平野莉久</t>
  </si>
  <si>
    <t>落合優護</t>
  </si>
  <si>
    <t>山岸拓海</t>
  </si>
  <si>
    <t>末永逸貴</t>
  </si>
  <si>
    <t>山下啓輔</t>
  </si>
  <si>
    <t>安保瑠城</t>
  </si>
  <si>
    <t>中央大学</t>
  </si>
  <si>
    <t>小野泰平</t>
  </si>
  <si>
    <t>深井俊椰</t>
  </si>
  <si>
    <t>今越健太</t>
  </si>
  <si>
    <t>佐藤瑠活</t>
  </si>
  <si>
    <t>千葉倫也</t>
  </si>
  <si>
    <t>荻原聖也</t>
  </si>
  <si>
    <t>山崎諒羽</t>
  </si>
  <si>
    <t>関根翔太</t>
  </si>
  <si>
    <t>田中陽樹</t>
  </si>
  <si>
    <t>奥野天斗</t>
  </si>
  <si>
    <t>神山剛輝</t>
  </si>
  <si>
    <t>野口駿平</t>
  </si>
  <si>
    <t>犬嶋宏介</t>
  </si>
  <si>
    <t>野村波輝</t>
  </si>
  <si>
    <t>平田璃月</t>
  </si>
  <si>
    <t>山岡陸歩</t>
  </si>
  <si>
    <t>奥優汰</t>
  </si>
  <si>
    <t>杉浦壮哉</t>
  </si>
  <si>
    <t>宮川友結</t>
  </si>
  <si>
    <t>森川翔輝</t>
  </si>
  <si>
    <t>安田翔</t>
  </si>
  <si>
    <t>米隆斗</t>
  </si>
  <si>
    <t>渡邉拓斗</t>
  </si>
  <si>
    <t>池田真那斗</t>
  </si>
  <si>
    <t>新木颯</t>
  </si>
  <si>
    <t>新木統</t>
  </si>
  <si>
    <t>中川友那</t>
  </si>
  <si>
    <t>城戸郁也</t>
  </si>
  <si>
    <t>大屋光</t>
  </si>
  <si>
    <t>栗山寿一</t>
  </si>
  <si>
    <t>齋藤広</t>
  </si>
  <si>
    <t>関野里真</t>
  </si>
  <si>
    <t>青木もえ</t>
  </si>
  <si>
    <t>長廻真知</t>
  </si>
  <si>
    <t>三輪朋香</t>
  </si>
  <si>
    <t>内田美羽</t>
  </si>
  <si>
    <t>広瀬未来</t>
  </si>
  <si>
    <t>本田胡桃</t>
  </si>
  <si>
    <t>高橋奈那</t>
  </si>
  <si>
    <t>作新学院大学</t>
  </si>
  <si>
    <t>牧野美涼</t>
  </si>
  <si>
    <t>中原鈴</t>
  </si>
  <si>
    <t>杉山凛</t>
  </si>
  <si>
    <t>山浦波瑠</t>
  </si>
  <si>
    <t>石橋結子</t>
  </si>
  <si>
    <t>阿部風花</t>
  </si>
  <si>
    <t>神山和奏</t>
  </si>
  <si>
    <t>森本歩那</t>
  </si>
  <si>
    <t>堤みほろ</t>
  </si>
  <si>
    <t>今村涼</t>
  </si>
  <si>
    <t>青山学院大学</t>
  </si>
  <si>
    <t>横内美海</t>
  </si>
  <si>
    <t>東京女子体育大学</t>
  </si>
  <si>
    <t>古茂田倭子</t>
  </si>
  <si>
    <t>櫻井理湖</t>
  </si>
  <si>
    <t>武末藍</t>
  </si>
  <si>
    <t>牧野美優</t>
  </si>
  <si>
    <t>梶原藍実</t>
  </si>
  <si>
    <t>今泉明日香</t>
  </si>
  <si>
    <t>小原未空</t>
  </si>
  <si>
    <t>須崎沙織</t>
  </si>
  <si>
    <t>竹澤みなみ</t>
  </si>
  <si>
    <t>田中寿奈</t>
  </si>
  <si>
    <t>山内のどか</t>
  </si>
  <si>
    <t>上岡美月</t>
  </si>
  <si>
    <t>黒川璃子</t>
  </si>
  <si>
    <t>鈴木優芽亜</t>
  </si>
  <si>
    <t>立教大学</t>
  </si>
  <si>
    <t>長谷川未来</t>
  </si>
  <si>
    <t>森山紗帆</t>
  </si>
  <si>
    <t>尾崎羽音</t>
  </si>
  <si>
    <t>亀井菜杏</t>
  </si>
  <si>
    <t>後藤咲々</t>
  </si>
  <si>
    <t>加藤環季</t>
  </si>
  <si>
    <t>専修大学</t>
  </si>
  <si>
    <t>岡本萌奈未</t>
  </si>
  <si>
    <t>山口菜摘</t>
  </si>
  <si>
    <t>笹原愛夏</t>
  </si>
  <si>
    <t>高見優里</t>
  </si>
  <si>
    <t>関東</t>
    <rPh sb="0" eb="2">
      <t>カントウ</t>
    </rPh>
    <phoneticPr fontId="3"/>
  </si>
  <si>
    <t>東日本</t>
    <rPh sb="0" eb="3">
      <t>ヒガシニホン</t>
    </rPh>
    <phoneticPr fontId="3"/>
  </si>
  <si>
    <t>髙月七海</t>
  </si>
  <si>
    <t>北翔大学</t>
  </si>
  <si>
    <t>北海道</t>
  </si>
  <si>
    <t>京都産業大学</t>
  </si>
  <si>
    <t>小早谷百華</t>
  </si>
  <si>
    <t>高野来蒔</t>
  </si>
  <si>
    <t>上岡美月</t>
    <phoneticPr fontId="3"/>
  </si>
  <si>
    <t>森山紗帆</t>
    <phoneticPr fontId="3"/>
  </si>
  <si>
    <t>武末藍</t>
    <phoneticPr fontId="3"/>
  </si>
  <si>
    <t>黒川璃子</t>
    <phoneticPr fontId="3"/>
  </si>
  <si>
    <t>深井俊椰</t>
    <phoneticPr fontId="3"/>
  </si>
  <si>
    <t>田中寿奈</t>
    <phoneticPr fontId="3"/>
  </si>
  <si>
    <t>谷川莉奈</t>
    <phoneticPr fontId="3"/>
  </si>
  <si>
    <t>深田百華</t>
    <phoneticPr fontId="3"/>
  </si>
  <si>
    <t>川田百華</t>
    <phoneticPr fontId="3"/>
  </si>
  <si>
    <t>工谷羽音</t>
    <phoneticPr fontId="3"/>
  </si>
  <si>
    <t>作新学院大学</t>
    <rPh sb="4" eb="6">
      <t>ダイガク</t>
    </rPh>
    <phoneticPr fontId="3"/>
  </si>
  <si>
    <t>関根陸</t>
    <rPh sb="2" eb="3">
      <t>リク</t>
    </rPh>
    <phoneticPr fontId="3"/>
  </si>
  <si>
    <t>石原聡弓</t>
    <rPh sb="0" eb="2">
      <t>イシハラ</t>
    </rPh>
    <rPh sb="2" eb="3">
      <t>サトシ</t>
    </rPh>
    <rPh sb="3" eb="4">
      <t>ユミ</t>
    </rPh>
    <phoneticPr fontId="3"/>
  </si>
  <si>
    <t>北翔大学</t>
    <phoneticPr fontId="3"/>
  </si>
  <si>
    <t>小林倫太朗</t>
    <rPh sb="0" eb="2">
      <t>コバヤシ</t>
    </rPh>
    <rPh sb="2" eb="5">
      <t>リンタロウ</t>
    </rPh>
    <phoneticPr fontId="3"/>
  </si>
  <si>
    <t>澤沼音里</t>
    <rPh sb="0" eb="2">
      <t>サワヌマ</t>
    </rPh>
    <rPh sb="2" eb="3">
      <t>オト</t>
    </rPh>
    <rPh sb="3" eb="4">
      <t>サト</t>
    </rPh>
    <phoneticPr fontId="3"/>
  </si>
  <si>
    <t>関根陸</t>
  </si>
  <si>
    <t>小林倫太朗</t>
  </si>
  <si>
    <t>澤沼音里</t>
  </si>
  <si>
    <t>深田百華</t>
  </si>
  <si>
    <t>河野拓真</t>
  </si>
  <si>
    <t>関西学院大学</t>
  </si>
  <si>
    <t>江田和博</t>
  </si>
  <si>
    <t>龍谷大学</t>
  </si>
  <si>
    <t>孫田太郎</t>
  </si>
  <si>
    <t>甲南大学</t>
  </si>
  <si>
    <t>丸山拓海</t>
  </si>
  <si>
    <t>阿部允耶</t>
  </si>
  <si>
    <t>立命館大学</t>
  </si>
  <si>
    <t>笹井力斗</t>
  </si>
  <si>
    <t>田中孝史郎</t>
  </si>
  <si>
    <t>増井翔太</t>
  </si>
  <si>
    <t>吉村太成</t>
  </si>
  <si>
    <t>関西</t>
    <rPh sb="0" eb="2">
      <t>カンサイ</t>
    </rPh>
    <phoneticPr fontId="3"/>
  </si>
  <si>
    <t>田邊祐美</t>
  </si>
  <si>
    <t>中出すみれ</t>
  </si>
  <si>
    <t>小林優花</t>
  </si>
  <si>
    <t>東美衣奈</t>
  </si>
  <si>
    <t>同志社大学</t>
  </si>
  <si>
    <t>田中夢理</t>
  </si>
  <si>
    <t>杉並慶子</t>
  </si>
  <si>
    <t>三嶋菜桜</t>
  </si>
  <si>
    <t>竹内真那</t>
  </si>
  <si>
    <t>土井さくら</t>
  </si>
  <si>
    <t>播摩朋奈</t>
  </si>
  <si>
    <t>吉村茉恩</t>
  </si>
  <si>
    <t>坂中琴音</t>
  </si>
  <si>
    <t>兒玉亜依</t>
  </si>
  <si>
    <t>宮本蒼依</t>
  </si>
  <si>
    <t>梅田莉々子</t>
  </si>
  <si>
    <t>金廣真季</t>
  </si>
  <si>
    <t>工藤葉那</t>
  </si>
  <si>
    <t>篠原七緒</t>
  </si>
  <si>
    <t>関西大学</t>
  </si>
  <si>
    <t>上田心乃華</t>
  </si>
  <si>
    <t>浦桜華</t>
  </si>
  <si>
    <t>金澤志歩</t>
  </si>
  <si>
    <t>三仙柚葉</t>
  </si>
  <si>
    <t>杉野柚月</t>
  </si>
  <si>
    <t>西日本</t>
    <rPh sb="0" eb="3">
      <t>ニシニホン</t>
    </rPh>
    <phoneticPr fontId="3"/>
  </si>
  <si>
    <t>龍谷大学</t>
    <rPh sb="0" eb="4">
      <t>リュウコクダイガク</t>
    </rPh>
    <phoneticPr fontId="3"/>
  </si>
  <si>
    <t>中出すみれ</t>
    <rPh sb="0" eb="1">
      <t>ナカ</t>
    </rPh>
    <rPh sb="1" eb="2">
      <t>ダ</t>
    </rPh>
    <phoneticPr fontId="3"/>
  </si>
  <si>
    <t>西大輝</t>
    <rPh sb="0" eb="1">
      <t>ニシ</t>
    </rPh>
    <rPh sb="1" eb="2">
      <t>ダイ</t>
    </rPh>
    <rPh sb="2" eb="3">
      <t>カガヤ</t>
    </rPh>
    <phoneticPr fontId="3"/>
  </si>
  <si>
    <t>田邊祐美</t>
    <rPh sb="0" eb="2">
      <t>タナベ</t>
    </rPh>
    <rPh sb="2" eb="4">
      <t>ユウミ</t>
    </rPh>
    <phoneticPr fontId="3"/>
  </si>
  <si>
    <t>木田悠斗</t>
    <rPh sb="0" eb="2">
      <t>キダ</t>
    </rPh>
    <rPh sb="2" eb="3">
      <t>ユウ</t>
    </rPh>
    <rPh sb="3" eb="4">
      <t>ト</t>
    </rPh>
    <phoneticPr fontId="3"/>
  </si>
  <si>
    <t>京都産業大学</t>
    <rPh sb="0" eb="6">
      <t>キョウトサンギョウダイガク</t>
    </rPh>
    <phoneticPr fontId="3"/>
  </si>
  <si>
    <t>杉並慶子</t>
    <rPh sb="0" eb="2">
      <t>スギナミ</t>
    </rPh>
    <rPh sb="2" eb="4">
      <t>ケイコ</t>
    </rPh>
    <phoneticPr fontId="3"/>
  </si>
  <si>
    <t>法政大学</t>
    <rPh sb="0" eb="4">
      <t>ホウセイダイガク</t>
    </rPh>
    <phoneticPr fontId="3"/>
  </si>
  <si>
    <t>北川史翔</t>
    <rPh sb="0" eb="2">
      <t>キタガワ</t>
    </rPh>
    <rPh sb="2" eb="4">
      <t>フミショウ</t>
    </rPh>
    <phoneticPr fontId="3"/>
  </si>
  <si>
    <t>小林優花</t>
    <rPh sb="0" eb="2">
      <t>コバヤシ</t>
    </rPh>
    <rPh sb="2" eb="3">
      <t>ユウ</t>
    </rPh>
    <rPh sb="3" eb="4">
      <t>ハナ</t>
    </rPh>
    <phoneticPr fontId="3"/>
  </si>
  <si>
    <t>江田和博</t>
    <rPh sb="0" eb="2">
      <t>コウダ</t>
    </rPh>
    <rPh sb="2" eb="3">
      <t>ワ</t>
    </rPh>
    <rPh sb="3" eb="4">
      <t>ヒロ</t>
    </rPh>
    <phoneticPr fontId="3"/>
  </si>
  <si>
    <t>同志社大学</t>
    <rPh sb="0" eb="5">
      <t>ドウシシャダイガク</t>
    </rPh>
    <phoneticPr fontId="3"/>
  </si>
  <si>
    <t>田中夢理</t>
    <rPh sb="0" eb="2">
      <t>タナカ</t>
    </rPh>
    <rPh sb="2" eb="3">
      <t>ユメ</t>
    </rPh>
    <rPh sb="3" eb="4">
      <t>リ</t>
    </rPh>
    <phoneticPr fontId="3"/>
  </si>
  <si>
    <t>増井翔太</t>
    <rPh sb="0" eb="4">
      <t>マスイショウタ</t>
    </rPh>
    <phoneticPr fontId="3"/>
  </si>
  <si>
    <t>関西学院大学</t>
    <rPh sb="0" eb="6">
      <t>カンセイガクインダイガク</t>
    </rPh>
    <phoneticPr fontId="3"/>
  </si>
  <si>
    <t>三嶋菜桜</t>
    <rPh sb="0" eb="2">
      <t>ミシマ</t>
    </rPh>
    <rPh sb="2" eb="3">
      <t>ナ</t>
    </rPh>
    <rPh sb="3" eb="4">
      <t>サクラ</t>
    </rPh>
    <phoneticPr fontId="3"/>
  </si>
  <si>
    <t>甲南大学</t>
    <rPh sb="0" eb="2">
      <t>コウナン</t>
    </rPh>
    <rPh sb="2" eb="4">
      <t>ダイガク</t>
    </rPh>
    <phoneticPr fontId="3"/>
  </si>
  <si>
    <t>孫田太郎</t>
    <rPh sb="0" eb="2">
      <t>マゴタ</t>
    </rPh>
    <rPh sb="2" eb="4">
      <t>タロウ</t>
    </rPh>
    <phoneticPr fontId="3"/>
  </si>
  <si>
    <t>東美衣奈</t>
    <rPh sb="0" eb="1">
      <t>アズマ</t>
    </rPh>
    <rPh sb="1" eb="3">
      <t>ミコロモ</t>
    </rPh>
    <rPh sb="3" eb="4">
      <t>ナ</t>
    </rPh>
    <phoneticPr fontId="3"/>
  </si>
  <si>
    <t>山腰悠太</t>
    <rPh sb="0" eb="2">
      <t>ヤマコシ</t>
    </rPh>
    <rPh sb="2" eb="4">
      <t>ユウタ</t>
    </rPh>
    <phoneticPr fontId="3"/>
  </si>
  <si>
    <t>溝上愛理</t>
    <rPh sb="0" eb="4">
      <t>ミゾガミアイリ</t>
    </rPh>
    <phoneticPr fontId="3"/>
  </si>
  <si>
    <t>宇治夢登</t>
    <rPh sb="0" eb="2">
      <t>ウジ</t>
    </rPh>
    <rPh sb="2" eb="3">
      <t>ユメ</t>
    </rPh>
    <rPh sb="3" eb="4">
      <t>ノボル</t>
    </rPh>
    <phoneticPr fontId="3"/>
  </si>
  <si>
    <t>立命館大学</t>
    <rPh sb="0" eb="3">
      <t>リツメイカン</t>
    </rPh>
    <rPh sb="3" eb="5">
      <t>ダイガク</t>
    </rPh>
    <phoneticPr fontId="3"/>
  </si>
  <si>
    <t>坂中琴音</t>
    <rPh sb="0" eb="2">
      <t>サカナカ</t>
    </rPh>
    <rPh sb="2" eb="4">
      <t>コトネ</t>
    </rPh>
    <phoneticPr fontId="3"/>
  </si>
  <si>
    <t>立命館大学</t>
    <rPh sb="0" eb="4">
      <t>リツメイカンダイ</t>
    </rPh>
    <rPh sb="4" eb="5">
      <t>マナ</t>
    </rPh>
    <phoneticPr fontId="3"/>
  </si>
  <si>
    <t>阿部允耶</t>
    <rPh sb="0" eb="2">
      <t>アベ</t>
    </rPh>
    <rPh sb="2" eb="3">
      <t>イン</t>
    </rPh>
    <rPh sb="3" eb="4">
      <t>ヤ</t>
    </rPh>
    <phoneticPr fontId="3"/>
  </si>
  <si>
    <t>立命館大学</t>
    <rPh sb="0" eb="5">
      <t>リツメイカンダイガク</t>
    </rPh>
    <phoneticPr fontId="3"/>
  </si>
  <si>
    <t>宮本蒼依</t>
    <rPh sb="0" eb="2">
      <t>ミヤモト</t>
    </rPh>
    <rPh sb="2" eb="3">
      <t>アオ</t>
    </rPh>
    <rPh sb="3" eb="4">
      <t>イ</t>
    </rPh>
    <phoneticPr fontId="3"/>
  </si>
  <si>
    <t>永田拓己</t>
    <rPh sb="0" eb="2">
      <t>ナガタ</t>
    </rPh>
    <rPh sb="2" eb="3">
      <t>タク</t>
    </rPh>
    <rPh sb="3" eb="4">
      <t>オノレ</t>
    </rPh>
    <phoneticPr fontId="3"/>
  </si>
  <si>
    <t>吉村茉恩</t>
    <rPh sb="0" eb="2">
      <t>ヨシムラ</t>
    </rPh>
    <rPh sb="2" eb="3">
      <t>マツ</t>
    </rPh>
    <rPh sb="3" eb="4">
      <t>オン</t>
    </rPh>
    <phoneticPr fontId="3"/>
  </si>
  <si>
    <t>衣川真生</t>
    <rPh sb="0" eb="2">
      <t>キヌガワ</t>
    </rPh>
    <rPh sb="2" eb="3">
      <t>シン</t>
    </rPh>
    <rPh sb="3" eb="4">
      <t>イキル</t>
    </rPh>
    <phoneticPr fontId="3"/>
  </si>
  <si>
    <t>播摩朋奈</t>
    <rPh sb="0" eb="1">
      <t>ハリ</t>
    </rPh>
    <rPh sb="1" eb="2">
      <t>マ</t>
    </rPh>
    <rPh sb="2" eb="3">
      <t>トモ</t>
    </rPh>
    <rPh sb="3" eb="4">
      <t>ナ</t>
    </rPh>
    <phoneticPr fontId="3"/>
  </si>
  <si>
    <t>相澤大智</t>
    <rPh sb="0" eb="2">
      <t>アイザワ</t>
    </rPh>
    <rPh sb="2" eb="3">
      <t>オオ</t>
    </rPh>
    <rPh sb="3" eb="4">
      <t>チ</t>
    </rPh>
    <phoneticPr fontId="3"/>
  </si>
  <si>
    <t>土井さくら</t>
    <rPh sb="0" eb="2">
      <t>ドイ</t>
    </rPh>
    <phoneticPr fontId="3"/>
  </si>
  <si>
    <t>野田颯多</t>
    <rPh sb="0" eb="2">
      <t>ノダ</t>
    </rPh>
    <rPh sb="2" eb="3">
      <t>ソウ</t>
    </rPh>
    <rPh sb="3" eb="4">
      <t>オオ</t>
    </rPh>
    <phoneticPr fontId="3"/>
  </si>
  <si>
    <t>竹内真那</t>
    <rPh sb="0" eb="2">
      <t>タケウチ</t>
    </rPh>
    <rPh sb="2" eb="3">
      <t>マ</t>
    </rPh>
    <rPh sb="3" eb="4">
      <t>ナ</t>
    </rPh>
    <phoneticPr fontId="3"/>
  </si>
  <si>
    <t>関口大毅</t>
    <rPh sb="0" eb="2">
      <t>セキグチ</t>
    </rPh>
    <rPh sb="2" eb="3">
      <t>オオ</t>
    </rPh>
    <phoneticPr fontId="3"/>
  </si>
  <si>
    <t>兒玉亜依</t>
    <rPh sb="0" eb="2">
      <t>コダマ</t>
    </rPh>
    <rPh sb="2" eb="4">
      <t>アイ</t>
    </rPh>
    <phoneticPr fontId="3"/>
  </si>
  <si>
    <t>望月健太</t>
    <rPh sb="0" eb="2">
      <t>モチヅキ</t>
    </rPh>
    <rPh sb="2" eb="4">
      <t>ケンタ</t>
    </rPh>
    <phoneticPr fontId="3"/>
  </si>
  <si>
    <t>三仙柚葉</t>
    <rPh sb="0" eb="1">
      <t>サン</t>
    </rPh>
    <rPh sb="1" eb="2">
      <t>セン</t>
    </rPh>
    <rPh sb="2" eb="3">
      <t>ユズ</t>
    </rPh>
    <rPh sb="3" eb="4">
      <t>ハ</t>
    </rPh>
    <phoneticPr fontId="3"/>
  </si>
  <si>
    <t>京都産業大学</t>
    <rPh sb="0" eb="5">
      <t>キョウトサンギョウダイ</t>
    </rPh>
    <rPh sb="5" eb="6">
      <t>ガク</t>
    </rPh>
    <phoneticPr fontId="3"/>
  </si>
  <si>
    <t>久米秀英</t>
    <rPh sb="0" eb="2">
      <t>クメ</t>
    </rPh>
    <rPh sb="2" eb="3">
      <t>ヒデ</t>
    </rPh>
    <rPh sb="3" eb="4">
      <t>エイ</t>
    </rPh>
    <phoneticPr fontId="3"/>
  </si>
  <si>
    <t>金澤志歩</t>
    <rPh sb="0" eb="2">
      <t>カナザワ</t>
    </rPh>
    <rPh sb="2" eb="3">
      <t>ココロザシ</t>
    </rPh>
    <rPh sb="3" eb="4">
      <t>アユム</t>
    </rPh>
    <phoneticPr fontId="3"/>
  </si>
  <si>
    <t>田村碧葉</t>
    <rPh sb="0" eb="2">
      <t>タムラ</t>
    </rPh>
    <rPh sb="2" eb="3">
      <t>アオ</t>
    </rPh>
    <rPh sb="3" eb="4">
      <t>ハ</t>
    </rPh>
    <phoneticPr fontId="3"/>
  </si>
  <si>
    <t>浦桜華</t>
    <rPh sb="0" eb="1">
      <t>ウラ</t>
    </rPh>
    <rPh sb="1" eb="2">
      <t>サクラ</t>
    </rPh>
    <rPh sb="2" eb="3">
      <t>ハナ</t>
    </rPh>
    <phoneticPr fontId="3"/>
  </si>
  <si>
    <t>志賀伊吹</t>
    <rPh sb="0" eb="2">
      <t>シガ</t>
    </rPh>
    <rPh sb="2" eb="4">
      <t>イブキ</t>
    </rPh>
    <phoneticPr fontId="3"/>
  </si>
  <si>
    <t>上田心乃華</t>
    <rPh sb="0" eb="2">
      <t>ウエダ</t>
    </rPh>
    <rPh sb="2" eb="3">
      <t>ココロ</t>
    </rPh>
    <rPh sb="3" eb="4">
      <t>ノ</t>
    </rPh>
    <rPh sb="4" eb="5">
      <t>ハナ</t>
    </rPh>
    <phoneticPr fontId="3"/>
  </si>
  <si>
    <t>藤田健介</t>
    <rPh sb="0" eb="2">
      <t>フジタ</t>
    </rPh>
    <rPh sb="2" eb="4">
      <t>ケンスケ</t>
    </rPh>
    <phoneticPr fontId="3"/>
  </si>
  <si>
    <t>関西大学</t>
    <rPh sb="0" eb="4">
      <t>カンサイダイガク</t>
    </rPh>
    <phoneticPr fontId="3"/>
  </si>
  <si>
    <t>篠原七緒</t>
    <rPh sb="0" eb="2">
      <t>シノハラ</t>
    </rPh>
    <rPh sb="2" eb="3">
      <t>ナナ</t>
    </rPh>
    <rPh sb="3" eb="4">
      <t>オ</t>
    </rPh>
    <phoneticPr fontId="3"/>
  </si>
  <si>
    <t>山田悠太</t>
    <rPh sb="0" eb="2">
      <t>ヤマダ</t>
    </rPh>
    <rPh sb="2" eb="4">
      <t>ユウタ</t>
    </rPh>
    <phoneticPr fontId="3"/>
  </si>
  <si>
    <t>工藤葉那</t>
    <rPh sb="0" eb="2">
      <t>クドウ</t>
    </rPh>
    <rPh sb="2" eb="4">
      <t>ハナ</t>
    </rPh>
    <phoneticPr fontId="3"/>
  </si>
  <si>
    <t>早川倫矢</t>
    <rPh sb="0" eb="2">
      <t>ハヤカワ</t>
    </rPh>
    <rPh sb="2" eb="4">
      <t>リンヤ</t>
    </rPh>
    <phoneticPr fontId="3"/>
  </si>
  <si>
    <t>金廣真季</t>
    <rPh sb="0" eb="2">
      <t>カネヒロ</t>
    </rPh>
    <rPh sb="2" eb="4">
      <t>マキ</t>
    </rPh>
    <phoneticPr fontId="3"/>
  </si>
  <si>
    <t>萩原祐希</t>
    <rPh sb="0" eb="2">
      <t>ハギワラ</t>
    </rPh>
    <rPh sb="2" eb="3">
      <t>ユウ</t>
    </rPh>
    <rPh sb="3" eb="4">
      <t>キ</t>
    </rPh>
    <phoneticPr fontId="3"/>
  </si>
  <si>
    <t>梅田莉々子</t>
    <rPh sb="0" eb="2">
      <t>ウメダ</t>
    </rPh>
    <rPh sb="2" eb="5">
      <t>リリコ</t>
    </rPh>
    <phoneticPr fontId="3"/>
  </si>
  <si>
    <t>大井輝</t>
    <rPh sb="0" eb="2">
      <t>オオイ</t>
    </rPh>
    <rPh sb="2" eb="3">
      <t>ヒカル</t>
    </rPh>
    <phoneticPr fontId="3"/>
  </si>
  <si>
    <t>野上結菜</t>
    <rPh sb="0" eb="2">
      <t>ノガミ</t>
    </rPh>
    <rPh sb="2" eb="4">
      <t>ケツナ</t>
    </rPh>
    <phoneticPr fontId="3"/>
  </si>
  <si>
    <t>笹井力斗</t>
    <rPh sb="0" eb="2">
      <t>ササイ</t>
    </rPh>
    <rPh sb="2" eb="4">
      <t>リキト</t>
    </rPh>
    <phoneticPr fontId="3"/>
  </si>
  <si>
    <t>杉野柚月</t>
    <rPh sb="0" eb="2">
      <t>スギノ</t>
    </rPh>
    <rPh sb="2" eb="3">
      <t>ユズ</t>
    </rPh>
    <rPh sb="3" eb="4">
      <t>ツキ</t>
    </rPh>
    <phoneticPr fontId="3"/>
  </si>
  <si>
    <t>小網勇馬</t>
    <rPh sb="0" eb="2">
      <t>コアミ</t>
    </rPh>
    <rPh sb="2" eb="4">
      <t>ユウマ</t>
    </rPh>
    <phoneticPr fontId="3"/>
  </si>
  <si>
    <t>西大輝</t>
  </si>
  <si>
    <t>木田悠斗</t>
  </si>
  <si>
    <t>宇治夢登</t>
  </si>
  <si>
    <t>中部</t>
  </si>
  <si>
    <t>金沢学院大学</t>
  </si>
  <si>
    <t>宮本千聖</t>
  </si>
  <si>
    <t>福田祐弥</t>
  </si>
  <si>
    <t>敬和学園大学</t>
  </si>
  <si>
    <t>檜山蒼彩</t>
  </si>
  <si>
    <t>佐々木大樹</t>
  </si>
  <si>
    <t>中西玲</t>
    <phoneticPr fontId="3"/>
  </si>
  <si>
    <t>鶴川侑樹</t>
    <rPh sb="0" eb="2">
      <t>ツルカワ</t>
    </rPh>
    <rPh sb="2" eb="4">
      <t>ユウキ</t>
    </rPh>
    <phoneticPr fontId="1"/>
  </si>
  <si>
    <t>不破瑠香</t>
  </si>
  <si>
    <t>角田洸介</t>
  </si>
  <si>
    <t>多﨑千帆</t>
    <phoneticPr fontId="3"/>
  </si>
  <si>
    <t>内野陽太</t>
    <rPh sb="0" eb="2">
      <t>ウチノ</t>
    </rPh>
    <rPh sb="2" eb="4">
      <t>ヨウタ</t>
    </rPh>
    <phoneticPr fontId="1"/>
  </si>
  <si>
    <t>内野陽太</t>
  </si>
  <si>
    <t>鶴川侑樹</t>
  </si>
  <si>
    <t>多﨑千帆</t>
  </si>
  <si>
    <t>中西玲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</si>
</sst>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游ゴシック"/>
      <charset val="134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2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6" fontId="4" fillId="4" borderId="8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tsuk\Downloads\&#12521;&#12531;&#12461;&#12531;&#12463;&#12441;&#12507;&#12442;&#12452;&#12531;&#12488;2024&#65288;&#12511;&#12483;&#12463;&#12473;&#29992;&#65289;&#65288;&#38306;&#35199;&#65289;9.23.xlsx" TargetMode="External"/><Relationship Id="rId1" Type="http://schemas.openxmlformats.org/officeDocument/2006/relationships/externalLinkPath" Target="/Users/otsuk/Downloads/&#12521;&#12531;&#12461;&#12531;&#12463;&#12441;&#12507;&#12442;&#12452;&#12531;&#12488;2024&#65288;&#12511;&#12483;&#12463;&#12473;&#29992;&#65289;&#65288;&#38306;&#35199;&#65289;9.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tsuk\Desktop\&#12521;&#12531;&#12461;&#12531;&#12463;&#12441;&#12507;&#12442;&#12452;&#12531;&#12488;2024&#65288;&#38918;&#20301;&#20462;&#27491;&#65289;(5)%20(1).xlsx" TargetMode="External"/><Relationship Id="rId1" Type="http://schemas.openxmlformats.org/officeDocument/2006/relationships/externalLinkPath" Target="https://d.docs.live.net/Users/otsuk/Desktop/&#12521;&#12531;&#12461;&#12531;&#12463;&#12441;&#12507;&#12442;&#12452;&#12531;&#12488;2024&#65288;&#38918;&#20301;&#20462;&#27491;&#65289;(5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tsuk\Desktop\&#12521;&#12531;&#12461;&#12531;&#12463;&#12441;&#12507;&#12442;&#12452;&#12531;&#12488;2024&#65288;&#12511;&#12483;&#12463;&#12473;&#29992;&#65289;&#65288;&#38306;&#26481;&#65289;.xlsx" TargetMode="External"/><Relationship Id="rId1" Type="http://schemas.openxmlformats.org/officeDocument/2006/relationships/externalLinkPath" Target="&#12521;&#12531;&#12461;&#12531;&#12463;&#12441;&#12507;&#12442;&#12452;&#12531;&#12488;2024&#65288;&#12511;&#12483;&#12463;&#12473;&#29992;&#65289;&#65288;&#38306;&#2648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tsuk\Downloads\&#12539;&#12521;&#12531;&#12461;&#12531;&#12464;&#12509;&#12452;&#12531;&#12488;2024&#65288;&#12511;&#12483;&#12463;&#12473;&#29992;&#65289;&#65288;&#20013;&#37096;&#65289;2024&#24180;9&#26376;23&#26085;&#26356;&#26032;.xlsx" TargetMode="External"/><Relationship Id="rId1" Type="http://schemas.openxmlformats.org/officeDocument/2006/relationships/externalLinkPath" Target="/Users/otsuk/Downloads/&#12539;&#12521;&#12531;&#12461;&#12531;&#12464;&#12509;&#12452;&#12531;&#12488;2024&#65288;&#12511;&#12483;&#12463;&#12473;&#29992;&#65289;&#65288;&#20013;&#37096;&#65289;2024&#24180;9&#26376;23&#26085;&#26356;&#26032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tsuk\Desktop\&#12521;&#12531;&#12461;&#12531;&#12463;&#12441;&#12507;&#12442;&#12452;&#12531;&#12488;2024&#65288;&#38918;&#20301;&#20462;&#27491;&#65289;(5)%20(1).xlsx" TargetMode="External"/><Relationship Id="rId1" Type="http://schemas.openxmlformats.org/officeDocument/2006/relationships/externalLinkPath" Target="&#12521;&#12531;&#12461;&#12531;&#12463;&#12441;&#12507;&#12442;&#12452;&#12531;&#12488;2024&#65288;&#38918;&#20301;&#20462;&#27491;&#65289;(5)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tsuk\Desktop\&#20840;&#26085;&#23398;&#36899;&#12521;&#12531;&#12461;&#12531;&#12464;&#12509;&#12452;&#12531;&#12488;&#34920;\&#12521;&#12531;&#12461;&#12531;&#12463;&#12441;&#12507;&#12442;&#12452;&#12531;&#12488;2024&#65288;&#12511;&#12483;&#12463;&#12473;&#29992;&#65289;.xlsx" TargetMode="External"/><Relationship Id="rId1" Type="http://schemas.openxmlformats.org/officeDocument/2006/relationships/externalLinkPath" Target="&#20840;&#26085;&#23398;&#36899;&#12521;&#12531;&#12461;&#12531;&#12464;&#12509;&#12452;&#12531;&#12488;&#34920;/&#12521;&#12531;&#12461;&#12531;&#12463;&#12441;&#12507;&#12442;&#12452;&#12531;&#12488;2024&#65288;&#12511;&#12483;&#12463;&#1247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点数換算表"/>
      <sheetName val="MS"/>
      <sheetName val="MD"/>
      <sheetName val="WS"/>
      <sheetName val="WD"/>
      <sheetName val="XD"/>
      <sheetName val="現行XD用点数換算表"/>
      <sheetName val="現行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450</v>
          </cell>
          <cell r="C4">
            <v>400</v>
          </cell>
          <cell r="D4">
            <v>320</v>
          </cell>
          <cell r="E4">
            <v>240</v>
          </cell>
          <cell r="F4">
            <v>160</v>
          </cell>
          <cell r="G4">
            <v>80</v>
          </cell>
        </row>
        <row r="15">
          <cell r="B15">
            <v>360</v>
          </cell>
          <cell r="C15">
            <v>320</v>
          </cell>
          <cell r="D15">
            <v>256</v>
          </cell>
          <cell r="E15">
            <v>192</v>
          </cell>
          <cell r="F15">
            <v>128</v>
          </cell>
          <cell r="G15">
            <v>64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点数換算表"/>
      <sheetName val="MS"/>
      <sheetName val="MD"/>
      <sheetName val="WS"/>
      <sheetName val="WD"/>
      <sheetName val="XD"/>
      <sheetName val="現行XD用点数換算表"/>
      <sheetName val="現行XD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450</v>
          </cell>
          <cell r="C4">
            <v>400</v>
          </cell>
          <cell r="D4">
            <v>320</v>
          </cell>
          <cell r="E4">
            <v>240</v>
          </cell>
          <cell r="F4">
            <v>160</v>
          </cell>
          <cell r="G4">
            <v>80</v>
          </cell>
        </row>
        <row r="15">
          <cell r="B15">
            <v>360</v>
          </cell>
          <cell r="C15">
            <v>320</v>
          </cell>
          <cell r="D15">
            <v>256</v>
          </cell>
          <cell r="E15">
            <v>192</v>
          </cell>
          <cell r="F15">
            <v>128</v>
          </cell>
          <cell r="G15">
            <v>64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zoomScale="109" zoomScaleNormal="109" workbookViewId="0">
      <selection activeCell="D7" sqref="D7"/>
    </sheetView>
  </sheetViews>
  <sheetFormatPr defaultColWidth="14.5" defaultRowHeight="18" x14ac:dyDescent="0.55000000000000004"/>
  <cols>
    <col min="1" max="1" width="22" customWidth="1"/>
    <col min="2" max="7" width="9.08203125" style="3" customWidth="1"/>
    <col min="8" max="8" width="20.25" customWidth="1"/>
    <col min="9" max="12" width="8.83203125" customWidth="1"/>
  </cols>
  <sheetData>
    <row r="1" spans="1:16" ht="17.25" customHeight="1" x14ac:dyDescent="0.55000000000000004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1" t="s">
        <v>5</v>
      </c>
    </row>
    <row r="2" spans="1:16" ht="17.25" customHeight="1" x14ac:dyDescent="0.55000000000000004">
      <c r="A2" s="5" t="s">
        <v>6</v>
      </c>
      <c r="B2" s="4">
        <v>110</v>
      </c>
      <c r="C2" s="4">
        <v>80</v>
      </c>
      <c r="D2" s="4">
        <v>50</v>
      </c>
      <c r="E2" s="4">
        <v>20</v>
      </c>
      <c r="F2" s="4"/>
      <c r="G2" s="4"/>
    </row>
    <row r="3" spans="1:16" ht="17.25" customHeight="1" x14ac:dyDescent="0.55000000000000004">
      <c r="A3" s="5" t="s">
        <v>7</v>
      </c>
      <c r="B3" s="4">
        <v>150</v>
      </c>
      <c r="C3" s="4">
        <v>110</v>
      </c>
      <c r="D3" s="4">
        <v>70</v>
      </c>
      <c r="E3" s="4">
        <v>30</v>
      </c>
      <c r="F3" s="4"/>
      <c r="G3" s="4"/>
    </row>
    <row r="4" spans="1:16" ht="17.25" customHeight="1" x14ac:dyDescent="0.55000000000000004">
      <c r="A4" s="5" t="s">
        <v>8</v>
      </c>
      <c r="B4" s="4">
        <v>450</v>
      </c>
      <c r="C4" s="4">
        <v>400</v>
      </c>
      <c r="D4" s="4">
        <v>320</v>
      </c>
      <c r="E4" s="4">
        <v>240</v>
      </c>
      <c r="F4" s="4">
        <v>160</v>
      </c>
      <c r="G4" s="4">
        <v>80</v>
      </c>
    </row>
    <row r="5" spans="1:16" ht="17.25" customHeight="1" x14ac:dyDescent="0.55000000000000004">
      <c r="A5" s="5" t="s">
        <v>9</v>
      </c>
      <c r="B5" s="4">
        <v>200</v>
      </c>
      <c r="C5" s="4">
        <v>160</v>
      </c>
      <c r="D5" s="4">
        <v>120</v>
      </c>
      <c r="E5" s="4">
        <v>80</v>
      </c>
      <c r="F5" s="4">
        <v>40</v>
      </c>
      <c r="G5" s="4">
        <v>10</v>
      </c>
      <c r="H5" s="6"/>
    </row>
    <row r="6" spans="1:16" ht="17.25" customHeight="1" x14ac:dyDescent="0.55000000000000004">
      <c r="A6" s="5" t="s">
        <v>10</v>
      </c>
      <c r="B6" s="4">
        <v>250</v>
      </c>
      <c r="C6" s="4">
        <v>210</v>
      </c>
      <c r="D6" s="4">
        <v>170</v>
      </c>
      <c r="E6" s="4">
        <v>130</v>
      </c>
      <c r="F6" s="4">
        <v>90</v>
      </c>
      <c r="G6" s="4">
        <v>30</v>
      </c>
      <c r="H6" s="6"/>
    </row>
    <row r="7" spans="1:16" ht="17.25" customHeight="1" x14ac:dyDescent="0.55000000000000004">
      <c r="A7" s="5" t="s">
        <v>11</v>
      </c>
      <c r="B7" s="4">
        <v>1000</v>
      </c>
      <c r="C7" s="4">
        <v>800</v>
      </c>
      <c r="D7" s="4">
        <v>600</v>
      </c>
      <c r="E7" s="4">
        <v>300</v>
      </c>
      <c r="F7" s="4">
        <v>100</v>
      </c>
      <c r="G7" s="4"/>
    </row>
    <row r="8" spans="1:16" ht="17.25" customHeight="1" x14ac:dyDescent="0.55000000000000004">
      <c r="A8" s="5" t="s">
        <v>12</v>
      </c>
      <c r="B8" s="4">
        <v>700</v>
      </c>
      <c r="C8" s="4">
        <v>500</v>
      </c>
      <c r="D8" s="4">
        <v>300</v>
      </c>
      <c r="E8" s="4">
        <v>100</v>
      </c>
      <c r="F8" s="4">
        <v>50</v>
      </c>
      <c r="G8" s="4"/>
    </row>
    <row r="9" spans="1:16" ht="17.25" customHeight="1" x14ac:dyDescent="0.55000000000000004">
      <c r="A9" s="46" t="s">
        <v>13</v>
      </c>
      <c r="B9" s="46"/>
      <c r="C9" s="46"/>
      <c r="D9" s="46"/>
      <c r="E9" s="46"/>
      <c r="F9" s="46"/>
      <c r="G9" s="46"/>
    </row>
    <row r="10" spans="1:16" ht="17.25" customHeight="1" x14ac:dyDescent="0.55000000000000004"/>
    <row r="11" spans="1:16" ht="17.25" customHeight="1" x14ac:dyDescent="0.55000000000000004">
      <c r="A11" s="7">
        <v>0.8</v>
      </c>
      <c r="L11" s="6"/>
      <c r="O11" s="6"/>
      <c r="P11" s="6"/>
    </row>
    <row r="12" spans="1:16" ht="17.25" customHeight="1" x14ac:dyDescent="0.55000000000000004">
      <c r="A12" s="2"/>
      <c r="B12" s="4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1" t="s">
        <v>5</v>
      </c>
    </row>
    <row r="13" spans="1:16" ht="17.25" customHeight="1" x14ac:dyDescent="0.55000000000000004">
      <c r="A13" s="5" t="s">
        <v>6</v>
      </c>
      <c r="B13" s="4">
        <v>88</v>
      </c>
      <c r="C13" s="4">
        <v>64</v>
      </c>
      <c r="D13" s="4">
        <v>40</v>
      </c>
      <c r="E13" s="4">
        <v>16</v>
      </c>
      <c r="F13" s="4"/>
      <c r="G13" s="4"/>
    </row>
    <row r="14" spans="1:16" ht="17.25" customHeight="1" x14ac:dyDescent="0.55000000000000004">
      <c r="A14" s="5" t="s">
        <v>7</v>
      </c>
      <c r="B14" s="4">
        <v>120</v>
      </c>
      <c r="C14" s="4">
        <v>88</v>
      </c>
      <c r="D14" s="4">
        <v>56</v>
      </c>
      <c r="E14" s="4">
        <v>24</v>
      </c>
      <c r="F14" s="4"/>
      <c r="G14" s="4"/>
    </row>
    <row r="15" spans="1:16" ht="17.25" customHeight="1" x14ac:dyDescent="0.55000000000000004">
      <c r="A15" s="5" t="s">
        <v>8</v>
      </c>
      <c r="B15" s="4">
        <v>360</v>
      </c>
      <c r="C15" s="4">
        <v>320</v>
      </c>
      <c r="D15" s="4">
        <v>256</v>
      </c>
      <c r="E15" s="4">
        <v>192</v>
      </c>
      <c r="F15" s="4">
        <v>128</v>
      </c>
      <c r="G15" s="4">
        <v>64</v>
      </c>
    </row>
    <row r="16" spans="1:16" ht="17.25" customHeight="1" x14ac:dyDescent="0.55000000000000004">
      <c r="A16" s="5" t="s">
        <v>9</v>
      </c>
      <c r="B16" s="4">
        <v>160</v>
      </c>
      <c r="C16" s="4">
        <v>128</v>
      </c>
      <c r="D16" s="4">
        <v>96</v>
      </c>
      <c r="E16" s="4">
        <v>64</v>
      </c>
      <c r="F16" s="4">
        <v>32</v>
      </c>
      <c r="G16" s="4">
        <v>8</v>
      </c>
    </row>
    <row r="17" spans="1:8" ht="17.25" customHeight="1" x14ac:dyDescent="0.55000000000000004">
      <c r="A17" s="5" t="s">
        <v>10</v>
      </c>
      <c r="B17" s="4">
        <v>200</v>
      </c>
      <c r="C17" s="4">
        <v>168</v>
      </c>
      <c r="D17" s="4">
        <v>136</v>
      </c>
      <c r="E17" s="4">
        <v>104</v>
      </c>
      <c r="F17" s="4">
        <v>72</v>
      </c>
      <c r="G17" s="4">
        <v>24</v>
      </c>
    </row>
    <row r="18" spans="1:8" ht="17.25" customHeight="1" x14ac:dyDescent="0.55000000000000004">
      <c r="A18" s="5" t="s">
        <v>11</v>
      </c>
      <c r="B18" s="4">
        <v>800</v>
      </c>
      <c r="C18" s="4">
        <v>640</v>
      </c>
      <c r="D18" s="4">
        <v>480</v>
      </c>
      <c r="E18" s="4">
        <v>240</v>
      </c>
      <c r="F18" s="4">
        <v>80</v>
      </c>
      <c r="G18" s="4"/>
    </row>
    <row r="19" spans="1:8" ht="17.25" customHeight="1" x14ac:dyDescent="0.55000000000000004">
      <c r="A19" s="5" t="s">
        <v>12</v>
      </c>
      <c r="B19" s="4">
        <v>560</v>
      </c>
      <c r="C19" s="4">
        <v>400</v>
      </c>
      <c r="D19" s="4">
        <v>240</v>
      </c>
      <c r="E19" s="4">
        <v>80</v>
      </c>
      <c r="F19" s="4">
        <v>40</v>
      </c>
      <c r="G19" s="4"/>
    </row>
    <row r="20" spans="1:8" ht="17.25" customHeight="1" x14ac:dyDescent="0.55000000000000004">
      <c r="A20" s="47" t="s">
        <v>13</v>
      </c>
      <c r="B20" s="47"/>
      <c r="C20" s="47"/>
      <c r="D20" s="47"/>
      <c r="E20" s="47"/>
      <c r="F20" s="47"/>
      <c r="G20" s="47"/>
      <c r="H20" s="6"/>
    </row>
    <row r="21" spans="1:8" ht="17.25" customHeight="1" x14ac:dyDescent="0.55000000000000004"/>
    <row r="22" spans="1:8" ht="17.25" customHeight="1" x14ac:dyDescent="0.55000000000000004"/>
    <row r="23" spans="1:8" ht="17.25" customHeight="1" x14ac:dyDescent="0.55000000000000004"/>
    <row r="24" spans="1:8" ht="17.25" customHeight="1" x14ac:dyDescent="0.55000000000000004"/>
    <row r="25" spans="1:8" ht="17.25" customHeight="1" x14ac:dyDescent="0.55000000000000004"/>
    <row r="26" spans="1:8" ht="17.25" customHeight="1" x14ac:dyDescent="0.55000000000000004"/>
    <row r="27" spans="1:8" ht="17.25" customHeight="1" x14ac:dyDescent="0.55000000000000004"/>
    <row r="28" spans="1:8" ht="17.25" customHeight="1" x14ac:dyDescent="0.55000000000000004"/>
    <row r="29" spans="1:8" ht="17.25" customHeight="1" x14ac:dyDescent="0.55000000000000004"/>
    <row r="30" spans="1:8" ht="17.25" customHeight="1" x14ac:dyDescent="0.55000000000000004"/>
    <row r="31" spans="1:8" ht="17.25" customHeight="1" x14ac:dyDescent="0.55000000000000004"/>
    <row r="32" spans="1:8" ht="17.25" customHeight="1" x14ac:dyDescent="0.55000000000000004"/>
    <row r="33" ht="17.25" customHeight="1" x14ac:dyDescent="0.55000000000000004"/>
    <row r="34" ht="17.25" customHeight="1" x14ac:dyDescent="0.55000000000000004"/>
    <row r="35" ht="17.25" customHeight="1" x14ac:dyDescent="0.55000000000000004"/>
    <row r="36" ht="17.25" customHeight="1" x14ac:dyDescent="0.55000000000000004"/>
    <row r="37" ht="17.25" customHeight="1" x14ac:dyDescent="0.55000000000000004"/>
    <row r="38" ht="17.25" customHeight="1" x14ac:dyDescent="0.55000000000000004"/>
    <row r="39" ht="17.25" customHeight="1" x14ac:dyDescent="0.55000000000000004"/>
    <row r="40" ht="17.25" customHeight="1" x14ac:dyDescent="0.55000000000000004"/>
    <row r="41" ht="17.25" customHeight="1" x14ac:dyDescent="0.55000000000000004"/>
    <row r="42" ht="17.25" customHeight="1" x14ac:dyDescent="0.55000000000000004"/>
    <row r="43" ht="17.25" customHeight="1" x14ac:dyDescent="0.55000000000000004"/>
    <row r="44" ht="17.25" customHeight="1" x14ac:dyDescent="0.55000000000000004"/>
    <row r="45" ht="17.25" customHeight="1" x14ac:dyDescent="0.55000000000000004"/>
    <row r="46" ht="17.25" customHeight="1" x14ac:dyDescent="0.55000000000000004"/>
    <row r="47" ht="17.25" customHeight="1" x14ac:dyDescent="0.55000000000000004"/>
    <row r="48" ht="17.25" customHeight="1" x14ac:dyDescent="0.55000000000000004"/>
    <row r="49" ht="17.25" customHeight="1" x14ac:dyDescent="0.55000000000000004"/>
    <row r="50" ht="17.25" customHeight="1" x14ac:dyDescent="0.55000000000000004"/>
    <row r="51" ht="17.25" customHeight="1" x14ac:dyDescent="0.55000000000000004"/>
    <row r="52" ht="17.25" customHeight="1" x14ac:dyDescent="0.55000000000000004"/>
    <row r="53" ht="17.25" customHeight="1" x14ac:dyDescent="0.55000000000000004"/>
    <row r="54" ht="17.25" customHeight="1" x14ac:dyDescent="0.55000000000000004"/>
    <row r="55" ht="17.25" customHeight="1" x14ac:dyDescent="0.55000000000000004"/>
    <row r="56" ht="17.25" customHeight="1" x14ac:dyDescent="0.55000000000000004"/>
    <row r="57" ht="17.25" customHeight="1" x14ac:dyDescent="0.55000000000000004"/>
    <row r="58" ht="17.25" customHeight="1" x14ac:dyDescent="0.55000000000000004"/>
    <row r="59" ht="17.25" customHeight="1" x14ac:dyDescent="0.55000000000000004"/>
    <row r="60" ht="17.25" customHeight="1" x14ac:dyDescent="0.55000000000000004"/>
    <row r="61" ht="17.25" customHeight="1" x14ac:dyDescent="0.55000000000000004"/>
    <row r="62" ht="17.25" customHeight="1" x14ac:dyDescent="0.55000000000000004"/>
    <row r="63" ht="17.25" customHeight="1" x14ac:dyDescent="0.55000000000000004"/>
    <row r="64" ht="17.25" customHeight="1" x14ac:dyDescent="0.55000000000000004"/>
    <row r="65" ht="17.25" customHeight="1" x14ac:dyDescent="0.55000000000000004"/>
    <row r="66" ht="17.25" customHeight="1" x14ac:dyDescent="0.55000000000000004"/>
    <row r="67" ht="17.25" customHeight="1" x14ac:dyDescent="0.55000000000000004"/>
    <row r="68" ht="17.25" customHeight="1" x14ac:dyDescent="0.55000000000000004"/>
    <row r="69" ht="17.25" customHeight="1" x14ac:dyDescent="0.55000000000000004"/>
    <row r="70" ht="17.25" customHeight="1" x14ac:dyDescent="0.55000000000000004"/>
    <row r="71" ht="17.25" customHeight="1" x14ac:dyDescent="0.55000000000000004"/>
    <row r="72" ht="17.25" customHeight="1" x14ac:dyDescent="0.55000000000000004"/>
    <row r="73" ht="17.25" customHeight="1" x14ac:dyDescent="0.55000000000000004"/>
    <row r="74" ht="17.25" customHeight="1" x14ac:dyDescent="0.55000000000000004"/>
    <row r="75" ht="17.25" customHeight="1" x14ac:dyDescent="0.55000000000000004"/>
    <row r="76" ht="17.25" customHeight="1" x14ac:dyDescent="0.55000000000000004"/>
    <row r="77" ht="17.25" customHeight="1" x14ac:dyDescent="0.55000000000000004"/>
    <row r="78" ht="17.25" customHeight="1" x14ac:dyDescent="0.55000000000000004"/>
    <row r="79" ht="17.25" customHeight="1" x14ac:dyDescent="0.55000000000000004"/>
    <row r="80" ht="17.25" customHeight="1" x14ac:dyDescent="0.55000000000000004"/>
    <row r="81" ht="17.25" customHeight="1" x14ac:dyDescent="0.55000000000000004"/>
    <row r="82" ht="17.25" customHeight="1" x14ac:dyDescent="0.55000000000000004"/>
    <row r="83" ht="17.25" customHeight="1" x14ac:dyDescent="0.55000000000000004"/>
    <row r="84" ht="17.25" customHeight="1" x14ac:dyDescent="0.55000000000000004"/>
    <row r="85" ht="17.25" customHeight="1" x14ac:dyDescent="0.55000000000000004"/>
    <row r="86" ht="17.25" customHeight="1" x14ac:dyDescent="0.55000000000000004"/>
    <row r="87" ht="17.25" customHeight="1" x14ac:dyDescent="0.55000000000000004"/>
    <row r="88" ht="17.25" customHeight="1" x14ac:dyDescent="0.55000000000000004"/>
    <row r="89" ht="17.25" customHeight="1" x14ac:dyDescent="0.55000000000000004"/>
    <row r="90" ht="17.25" customHeight="1" x14ac:dyDescent="0.55000000000000004"/>
    <row r="91" ht="17.25" customHeight="1" x14ac:dyDescent="0.55000000000000004"/>
  </sheetData>
  <sheetProtection algorithmName="SHA-512" hashValue="jGHBYaj38jtrpQkgdrG4JwVj83nm6H0bPVkqdWxdvrs3fSTQs6va9vMu8zYLxqfInogVyR3l6WIeA7gDY9Xt5g==" saltValue="IKilaSzDtIn6i/OE1RJ8TQ==" spinCount="100000" sheet="1" objects="1" scenarios="1"/>
  <mergeCells count="2">
    <mergeCell ref="A9:G9"/>
    <mergeCell ref="A20:G20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81"/>
  <sheetViews>
    <sheetView tabSelected="1" zoomScale="60" zoomScaleNormal="60" workbookViewId="0">
      <pane xSplit="4" ySplit="3" topLeftCell="I4" activePane="bottomRight" state="frozen"/>
      <selection pane="topRight"/>
      <selection pane="bottomLeft"/>
      <selection pane="bottomRight" activeCell="AA288" sqref="AA288"/>
    </sheetView>
  </sheetViews>
  <sheetFormatPr defaultColWidth="14.5" defaultRowHeight="15" customHeight="1" x14ac:dyDescent="0.55000000000000004"/>
  <cols>
    <col min="1" max="1" width="4.83203125" style="10" customWidth="1"/>
    <col min="2" max="2" width="12.75" style="10" bestFit="1" customWidth="1"/>
    <col min="3" max="3" width="14.83203125" style="10" bestFit="1" customWidth="1"/>
    <col min="4" max="4" width="5.25" style="10" bestFit="1" customWidth="1"/>
    <col min="5" max="6" width="7" style="10" bestFit="1" customWidth="1"/>
    <col min="7" max="7" width="8" style="10" bestFit="1" customWidth="1"/>
    <col min="8" max="8" width="5.25" style="10" bestFit="1" customWidth="1"/>
    <col min="9" max="9" width="8" style="10" bestFit="1" customWidth="1"/>
    <col min="10" max="10" width="5.25" style="10" bestFit="1" customWidth="1"/>
    <col min="11" max="11" width="9" style="10" bestFit="1" customWidth="1"/>
    <col min="12" max="12" width="5.25" style="10" bestFit="1" customWidth="1"/>
    <col min="13" max="13" width="9" style="10" bestFit="1" customWidth="1"/>
    <col min="14" max="14" width="5.25" style="10" bestFit="1" customWidth="1"/>
    <col min="15" max="15" width="9" style="10" bestFit="1" customWidth="1"/>
    <col min="16" max="16" width="5.25" style="10" bestFit="1" customWidth="1"/>
    <col min="17" max="17" width="8" style="10" bestFit="1" customWidth="1"/>
    <col min="18" max="18" width="5.25" style="10" bestFit="1" customWidth="1"/>
    <col min="19" max="19" width="9" style="10" bestFit="1" customWidth="1"/>
    <col min="20" max="20" width="5.25" style="10" bestFit="1" customWidth="1"/>
    <col min="21" max="21" width="8" style="10" bestFit="1" customWidth="1"/>
    <col min="22" max="22" width="5.25" style="10" bestFit="1" customWidth="1"/>
    <col min="23" max="23" width="8" style="10" bestFit="1" customWidth="1"/>
    <col min="24" max="24" width="5.25" style="10" bestFit="1" customWidth="1"/>
    <col min="25" max="25" width="9" style="10" bestFit="1" customWidth="1"/>
    <col min="26" max="26" width="5.25" style="10" bestFit="1" customWidth="1"/>
    <col min="27" max="27" width="9" style="10" bestFit="1" customWidth="1"/>
    <col min="28" max="28" width="5.25" style="10" bestFit="1" customWidth="1"/>
    <col min="29" max="29" width="9" style="10" bestFit="1" customWidth="1"/>
    <col min="30" max="30" width="5.25" style="10" bestFit="1" customWidth="1"/>
    <col min="31" max="31" width="8" style="10" bestFit="1" customWidth="1"/>
    <col min="32" max="32" width="5.25" style="10" bestFit="1" customWidth="1"/>
    <col min="33" max="33" width="9" style="10" bestFit="1" customWidth="1"/>
    <col min="34" max="34" width="5.25" style="10" bestFit="1" customWidth="1"/>
    <col min="35" max="36" width="5.5" style="10" bestFit="1" customWidth="1"/>
    <col min="37" max="16384" width="14.5" style="10"/>
  </cols>
  <sheetData>
    <row r="1" spans="1:36" ht="17.25" customHeight="1" x14ac:dyDescent="0.55000000000000004">
      <c r="A1" s="53" t="s">
        <v>14</v>
      </c>
      <c r="B1" s="56" t="s">
        <v>15</v>
      </c>
      <c r="C1" s="56" t="s">
        <v>16</v>
      </c>
      <c r="D1" s="56" t="s">
        <v>17</v>
      </c>
      <c r="E1" s="61" t="s">
        <v>18</v>
      </c>
      <c r="F1" s="61" t="s">
        <v>18</v>
      </c>
      <c r="G1" s="48" t="s">
        <v>19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50"/>
      <c r="U1" s="48" t="s">
        <v>20</v>
      </c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50"/>
      <c r="AI1" s="53" t="s">
        <v>21</v>
      </c>
      <c r="AJ1" s="53" t="s">
        <v>22</v>
      </c>
    </row>
    <row r="2" spans="1:36" ht="18" customHeight="1" x14ac:dyDescent="0.55000000000000004">
      <c r="A2" s="54"/>
      <c r="B2" s="60"/>
      <c r="C2" s="60"/>
      <c r="D2" s="60"/>
      <c r="E2" s="61"/>
      <c r="F2" s="61"/>
      <c r="G2" s="51" t="s">
        <v>23</v>
      </c>
      <c r="H2" s="52"/>
      <c r="I2" s="51" t="s">
        <v>7</v>
      </c>
      <c r="J2" s="52"/>
      <c r="K2" s="51" t="s">
        <v>24</v>
      </c>
      <c r="L2" s="52"/>
      <c r="M2" s="51" t="s">
        <v>25</v>
      </c>
      <c r="N2" s="52"/>
      <c r="O2" s="51" t="s">
        <v>26</v>
      </c>
      <c r="P2" s="52"/>
      <c r="Q2" s="51" t="s">
        <v>27</v>
      </c>
      <c r="R2" s="52"/>
      <c r="S2" s="51" t="s">
        <v>28</v>
      </c>
      <c r="T2" s="52"/>
      <c r="U2" s="51" t="s">
        <v>23</v>
      </c>
      <c r="V2" s="52"/>
      <c r="W2" s="51" t="s">
        <v>7</v>
      </c>
      <c r="X2" s="52"/>
      <c r="Y2" s="51" t="s">
        <v>24</v>
      </c>
      <c r="Z2" s="52"/>
      <c r="AA2" s="51" t="s">
        <v>25</v>
      </c>
      <c r="AB2" s="52"/>
      <c r="AC2" s="51" t="s">
        <v>26</v>
      </c>
      <c r="AD2" s="52"/>
      <c r="AE2" s="51" t="s">
        <v>27</v>
      </c>
      <c r="AF2" s="52"/>
      <c r="AG2" s="51" t="s">
        <v>28</v>
      </c>
      <c r="AH2" s="52"/>
      <c r="AI2" s="54"/>
      <c r="AJ2" s="54"/>
    </row>
    <row r="3" spans="1:36" ht="17.25" customHeight="1" x14ac:dyDescent="0.55000000000000004">
      <c r="A3" s="55"/>
      <c r="B3" s="57"/>
      <c r="C3" s="57"/>
      <c r="D3" s="57"/>
      <c r="E3" s="56"/>
      <c r="F3" s="61"/>
      <c r="G3" s="8" t="s">
        <v>29</v>
      </c>
      <c r="H3" s="8" t="s">
        <v>30</v>
      </c>
      <c r="I3" s="8" t="s">
        <v>29</v>
      </c>
      <c r="J3" s="8" t="s">
        <v>30</v>
      </c>
      <c r="K3" s="8" t="s">
        <v>29</v>
      </c>
      <c r="L3" s="8" t="s">
        <v>30</v>
      </c>
      <c r="M3" s="8" t="s">
        <v>29</v>
      </c>
      <c r="N3" s="8" t="s">
        <v>30</v>
      </c>
      <c r="O3" s="8" t="s">
        <v>29</v>
      </c>
      <c r="P3" s="8" t="s">
        <v>30</v>
      </c>
      <c r="Q3" s="8" t="s">
        <v>29</v>
      </c>
      <c r="R3" s="8" t="s">
        <v>30</v>
      </c>
      <c r="S3" s="8" t="s">
        <v>29</v>
      </c>
      <c r="T3" s="8" t="s">
        <v>30</v>
      </c>
      <c r="U3" s="8" t="s">
        <v>29</v>
      </c>
      <c r="V3" s="8" t="s">
        <v>30</v>
      </c>
      <c r="W3" s="8" t="s">
        <v>29</v>
      </c>
      <c r="X3" s="8" t="s">
        <v>30</v>
      </c>
      <c r="Y3" s="8" t="s">
        <v>29</v>
      </c>
      <c r="Z3" s="8" t="s">
        <v>30</v>
      </c>
      <c r="AA3" s="8" t="s">
        <v>29</v>
      </c>
      <c r="AB3" s="8" t="s">
        <v>30</v>
      </c>
      <c r="AC3" s="8" t="s">
        <v>29</v>
      </c>
      <c r="AD3" s="8" t="s">
        <v>30</v>
      </c>
      <c r="AE3" s="8" t="s">
        <v>29</v>
      </c>
      <c r="AF3" s="8" t="s">
        <v>30</v>
      </c>
      <c r="AG3" s="8" t="s">
        <v>29</v>
      </c>
      <c r="AH3" s="8" t="s">
        <v>30</v>
      </c>
      <c r="AI3" s="55"/>
      <c r="AJ3" s="55"/>
    </row>
    <row r="4" spans="1:36" ht="17.25" customHeight="1" x14ac:dyDescent="0.55000000000000004">
      <c r="A4" s="56">
        <v>1</v>
      </c>
      <c r="B4" s="32" t="s">
        <v>229</v>
      </c>
      <c r="C4" s="32" t="s">
        <v>227</v>
      </c>
      <c r="D4" s="32">
        <v>4</v>
      </c>
      <c r="E4" s="29" t="s">
        <v>200</v>
      </c>
      <c r="F4" s="31" t="s">
        <v>226</v>
      </c>
      <c r="G4" s="32"/>
      <c r="H4" s="30">
        <f>IF(G4="",0,IF(G4="優勝",[1]現行XD用点数換算表!$B$2,IF(G4="準優勝",[1]現行XD用点数換算表!$C$2,IF(G4="ベスト4",[1]現行XD用点数換算表!$D$2,[1]現行XD用点数換算表!$E$2))))</f>
        <v>0</v>
      </c>
      <c r="I4" s="32"/>
      <c r="J4" s="35">
        <f>IF(I4="",0,IF(I4="優勝",[1]現行XD用点数換算表!$B$3,IF(I4="準優勝",[1]現行XD用点数換算表!$C$3,IF(I4="ベスト4",[1]現行XD用点数換算表!$D$3,[1]現行XD用点数換算表!$E$3))))</f>
        <v>0</v>
      </c>
      <c r="K4" s="32" t="s">
        <v>5</v>
      </c>
      <c r="L4" s="35">
        <f>IF(K4="",0,IF(K4="優勝",[2]現行XD用点数換算表!$B$4,IF(K4="準優勝",[2]現行XD用点数換算表!$C$4,IF(K4="ベスト4",[2]現行XD用点数換算表!$D$4,IF(K4="ベスト8",[2]現行XD用点数換算表!$E$4,IF(K4="ベスト16",[2]現行XD用点数換算表!$F$4,IF(K4="ベスト32",[2]現行XD用点数換算表!$G$4,"")))))))</f>
        <v>80</v>
      </c>
      <c r="M4" s="32"/>
      <c r="N4" s="35">
        <f>IF(M4="",0,IF(M4="優勝",[1]現行XD用点数換算表!$B$5,IF(M4="準優勝",[1]現行XD用点数換算表!$C$5,IF(M4="ベスト4",[1]現行XD用点数換算表!$D$5,IF(M4="ベスト8",[1]現行XD用点数換算表!$E$5,IF(M4="ベスト16",[1]現行XD用点数換算表!$F$5,IF(M4="ベスト32",[1]現行XD用点数換算表!$G$5,"")))))))</f>
        <v>0</v>
      </c>
      <c r="O4" s="32" t="s">
        <v>1</v>
      </c>
      <c r="P4" s="35">
        <f>IF(O4="",0,IF(O4="優勝",[1]現行XD用点数換算表!$B$6,IF(O4="準優勝",[1]現行XD用点数換算表!$C$6,IF(O4="ベスト4",[1]現行XD用点数換算表!$D$6,IF(O4="ベスト8",[1]現行XD用点数換算表!$E$6,IF(O4="ベスト16",[1]現行XD用点数換算表!$F$6,IF(O4="ベスト32",[1]現行XD用点数換算表!$G$6,"")))))))</f>
        <v>210</v>
      </c>
      <c r="Q4" s="32" t="s">
        <v>3</v>
      </c>
      <c r="R4" s="35">
        <f>IF(Q4="",0,IF(Q4="優勝",[1]現行XD用点数換算表!$B$7,IF(Q4="準優勝",[1]現行XD用点数換算表!$C$7,IF(Q4="ベスト4",[1]現行XD用点数換算表!$D$7,IF(Q4="ベスト8",[1]現行XD用点数換算表!$E$7,[1]現行XD用点数換算表!$F$7)))))</f>
        <v>300</v>
      </c>
      <c r="S4" s="32" t="s">
        <v>2</v>
      </c>
      <c r="T4" s="35">
        <f>IF(S4="",0,IF(S4="優勝",[1]現行XD用点数換算表!$B$8,IF(S4="準優勝",[1]現行XD用点数換算表!$C$8,IF(S4="ベスト4",[1]現行XD用点数換算表!$D$8,IF(S4="ベスト8",[1]現行XD用点数換算表!$E$8,[1]現行XD用点数換算表!$F$8)))))</f>
        <v>300</v>
      </c>
      <c r="U4" s="32"/>
      <c r="V4" s="36">
        <f>IF(U4="",0,IF(U4="優勝",[1]現行XD用点数換算表!$B$13,IF(U4="準優勝",[1]現行XD用点数換算表!$C$13,IF(U4="ベスト4",[1]現行XD用点数換算表!$D$13,[1]現行XD用点数換算表!$E$13))))</f>
        <v>0</v>
      </c>
      <c r="W4" s="32"/>
      <c r="X4" s="35">
        <f>IF(W4="",0,IF(W4="優勝",[1]現行XD用点数換算表!$B$14,IF(W4="準優勝",[1]現行XD用点数換算表!$C$14,IF(W4="ベスト4",[1]現行XD用点数換算表!$D$14,[1]現行XD用点数換算表!$E$14))))</f>
        <v>0</v>
      </c>
      <c r="Y4" s="32" t="s">
        <v>3</v>
      </c>
      <c r="Z4" s="35">
        <f>IF(Y4="",0,IF(Y4="優勝",[2]現行XD用点数換算表!$B$15,IF(Y4="準優勝",[2]現行XD用点数換算表!$C$15,IF(Y4="ベスト4",[2]現行XD用点数換算表!$D$15,IF(Y4="ベスト8",[2]現行XD用点数換算表!$E$15,IF(Y4="ベスト16",[2]現行XD用点数換算表!$F$15,IF(Y4="ベスト32",[2]現行XD用点数換算表!$G$15,"")))))))</f>
        <v>192</v>
      </c>
      <c r="AA4" s="32"/>
      <c r="AB4" s="35">
        <f>IF(AA4="",0,IF(AA4="優勝",[1]現行XD用点数換算表!$B$16,IF(AA4="準優勝",[1]現行XD用点数換算表!$C$16,IF(AA4="ベスト4",[1]現行XD用点数換算表!$D$16,IF(AA4="ベスト8",[1]現行XD用点数換算表!$E$16,IF(AA4="ベスト16",[1]現行XD用点数換算表!$F$16,IF(AA4="ベスト32",[1]現行XD用点数換算表!$G$16,"")))))))</f>
        <v>0</v>
      </c>
      <c r="AC4" s="32"/>
      <c r="AD4" s="35">
        <f>IF(AC4="",0,IF(AC4="優勝",[1]現行XD用点数換算表!$B$17,IF(AC4="準優勝",[1]現行XD用点数換算表!$C$17,IF(AC4="ベスト4",[1]現行XD用点数換算表!$D$17,IF(AC4="ベスト8",[1]現行XD用点数換算表!$E$17,IF(AC4="ベスト16",[1]現行XD用点数換算表!$F$17,IF(AC4="ベスト32",[1]現行XD用点数換算表!$G$17,"")))))))</f>
        <v>0</v>
      </c>
      <c r="AE4" s="32" t="s">
        <v>2</v>
      </c>
      <c r="AF4" s="35">
        <f>IF(AE4="",0,IF(AE4="優勝",[1]現行XD用点数換算表!$B$18,IF(AE4="準優勝",[1]現行XD用点数換算表!$C$18,IF(AE4="ベスト4",[1]現行XD用点数換算表!$D$18,IF(AE4="ベスト8",[1]現行XD用点数換算表!$E$18,[1]現行XD用点数換算表!$F$18)))))</f>
        <v>480</v>
      </c>
      <c r="AG4" s="32" t="s">
        <v>4</v>
      </c>
      <c r="AH4" s="35">
        <f>IF(AG4="",0,IF(AG4="優勝",[1]現行XD用点数換算表!$B$19,IF(AG4="準優勝",[1]現行XD用点数換算表!$C$19,IF(AG4="ベスト4",[1]現行XD用点数換算表!$D$19,IF(AG4="ベスト8",[1]現行XD用点数換算表!$E$19,[1]現行XD用点数換算表!$F$19)))))</f>
        <v>40</v>
      </c>
      <c r="AI4" s="35">
        <f>MAX(H4,J4)+SUM(L4:T4)+MAX(V4,X4)+SUM(Z4:AH4)</f>
        <v>1602</v>
      </c>
      <c r="AJ4" s="62">
        <f>SUM(AI4:AI5)</f>
        <v>1966</v>
      </c>
    </row>
    <row r="5" spans="1:36" ht="17.25" customHeight="1" x14ac:dyDescent="0.55000000000000004">
      <c r="A5" s="57"/>
      <c r="B5" s="32" t="s">
        <v>228</v>
      </c>
      <c r="C5" s="32" t="s">
        <v>227</v>
      </c>
      <c r="D5" s="32">
        <v>3</v>
      </c>
      <c r="E5" s="29" t="s">
        <v>200</v>
      </c>
      <c r="F5" s="31" t="s">
        <v>226</v>
      </c>
      <c r="G5" s="32"/>
      <c r="H5" s="30">
        <f>IF(G5="",0,IF(G5="優勝",[1]現行XD用点数換算表!$B$2,IF(G5="準優勝",[1]現行XD用点数換算表!$C$2,IF(G5="ベスト4",[1]現行XD用点数換算表!$D$2,[1]現行XD用点数換算表!$E$2))))</f>
        <v>0</v>
      </c>
      <c r="I5" s="32"/>
      <c r="J5" s="35">
        <f>IF(I5="",0,IF(I5="優勝",[1]現行XD用点数換算表!$B$3,IF(I5="準優勝",[1]現行XD用点数換算表!$C$3,IF(I5="ベスト4",[1]現行XD用点数換算表!$D$3,[1]現行XD用点数換算表!$E$3))))</f>
        <v>0</v>
      </c>
      <c r="K5" s="32"/>
      <c r="L5" s="35">
        <f>IF(K5="",0,IF(K5="優勝",[2]現行XD用点数換算表!$B$4,IF(K5="準優勝",[2]現行XD用点数換算表!$C$4,IF(K5="ベスト4",[2]現行XD用点数換算表!$D$4,IF(K5="ベスト8",[2]現行XD用点数換算表!$E$4,IF(K5="ベスト16",[2]現行XD用点数換算表!$F$4,IF(K5="ベスト32",[2]現行XD用点数換算表!$G$4,"")))))))</f>
        <v>0</v>
      </c>
      <c r="M5" s="32" t="s">
        <v>5</v>
      </c>
      <c r="N5" s="35">
        <f>IF(M5="",0,IF(M5="優勝",[1]現行XD用点数換算表!$B$5,IF(M5="準優勝",[1]現行XD用点数換算表!$C$5,IF(M5="ベスト4",[1]現行XD用点数換算表!$D$5,IF(M5="ベスト8",[1]現行XD用点数換算表!$E$5,IF(M5="ベスト16",[1]現行XD用点数換算表!$F$5,IF(M5="ベスト32",[1]現行XD用点数換算表!$G$5,"")))))))</f>
        <v>10</v>
      </c>
      <c r="O5" s="32" t="s">
        <v>0</v>
      </c>
      <c r="P5" s="35">
        <f>IF(O5="",0,IF(O5="優勝",[1]現行XD用点数換算表!$B$6,IF(O5="準優勝",[1]現行XD用点数換算表!$C$6,IF(O5="ベスト4",[1]現行XD用点数換算表!$D$6,IF(O5="ベスト8",[1]現行XD用点数換算表!$E$6,IF(O5="ベスト16",[1]現行XD用点数換算表!$F$6,IF(O5="ベスト32",[1]現行XD用点数換算表!$G$6,"")))))))</f>
        <v>250</v>
      </c>
      <c r="Q5" s="32"/>
      <c r="R5" s="35">
        <f>IF(Q5="",0,IF(Q5="優勝",[1]現行XD用点数換算表!$B$7,IF(Q5="準優勝",[1]現行XD用点数換算表!$C$7,IF(Q5="ベスト4",[1]現行XD用点数換算表!$D$7,IF(Q5="ベスト8",[1]現行XD用点数換算表!$E$7,[1]現行XD用点数換算表!$F$7)))))</f>
        <v>0</v>
      </c>
      <c r="S5" s="32"/>
      <c r="T5" s="35">
        <f>IF(S5="",0,IF(S5="優勝",[1]現行XD用点数換算表!$B$8,IF(S5="準優勝",[1]現行XD用点数換算表!$C$8,IF(S5="ベスト4",[1]現行XD用点数換算表!$D$8,IF(S5="ベスト8",[1]現行XD用点数換算表!$E$8,[1]現行XD用点数換算表!$F$8)))))</f>
        <v>0</v>
      </c>
      <c r="U5" s="32"/>
      <c r="V5" s="36">
        <f>IF(U5="",0,IF(U5="優勝",[1]現行XD用点数換算表!$B$13,IF(U5="準優勝",[1]現行XD用点数換算表!$C$13,IF(U5="ベスト4",[1]現行XD用点数換算表!$D$13,[1]現行XD用点数換算表!$E$13))))</f>
        <v>0</v>
      </c>
      <c r="W5" s="32"/>
      <c r="X5" s="35">
        <f>IF(W5="",0,IF(W5="優勝",[1]現行XD用点数換算表!$B$14,IF(W5="準優勝",[1]現行XD用点数換算表!$C$14,IF(W5="ベスト4",[1]現行XD用点数換算表!$D$14,[1]現行XD用点数換算表!$E$14))))</f>
        <v>0</v>
      </c>
      <c r="Y5" s="32"/>
      <c r="Z5" s="35">
        <f>IF(Y5="",0,IF(Y5="優勝",[2]現行XD用点数換算表!$B$15,IF(Y5="準優勝",[2]現行XD用点数換算表!$C$15,IF(Y5="ベスト4",[2]現行XD用点数換算表!$D$15,IF(Y5="ベスト8",[2]現行XD用点数換算表!$E$15,IF(Y5="ベスト16",[2]現行XD用点数換算表!$F$15,IF(Y5="ベスト32",[2]現行XD用点数換算表!$G$15,"")))))))</f>
        <v>0</v>
      </c>
      <c r="AA5" s="32"/>
      <c r="AB5" s="35">
        <f>IF(AA5="",0,IF(AA5="優勝",[1]現行XD用点数換算表!$B$16,IF(AA5="準優勝",[1]現行XD用点数換算表!$C$16,IF(AA5="ベスト4",[1]現行XD用点数換算表!$D$16,IF(AA5="ベスト8",[1]現行XD用点数換算表!$E$16,IF(AA5="ベスト16",[1]現行XD用点数換算表!$F$16,IF(AA5="ベスト32",[1]現行XD用点数換算表!$G$16,"")))))))</f>
        <v>0</v>
      </c>
      <c r="AC5" s="32" t="s">
        <v>3</v>
      </c>
      <c r="AD5" s="35">
        <f>IF(AC5="",0,IF(AC5="優勝",[1]現行XD用点数換算表!$B$17,IF(AC5="準優勝",[1]現行XD用点数換算表!$C$17,IF(AC5="ベスト4",[1]現行XD用点数換算表!$D$17,IF(AC5="ベスト8",[1]現行XD用点数換算表!$E$17,IF(AC5="ベスト16",[1]現行XD用点数換算表!$F$17,IF(AC5="ベスト32",[1]現行XD用点数換算表!$G$17,"")))))))</f>
        <v>104</v>
      </c>
      <c r="AE5" s="32"/>
      <c r="AF5" s="35">
        <f>IF(AE5="",0,IF(AE5="優勝",[1]現行XD用点数換算表!$B$18,IF(AE5="準優勝",[1]現行XD用点数換算表!$C$18,IF(AE5="ベスト4",[1]現行XD用点数換算表!$D$18,IF(AE5="ベスト8",[1]現行XD用点数換算表!$E$18,[1]現行XD用点数換算表!$F$18)))))</f>
        <v>0</v>
      </c>
      <c r="AG5" s="32"/>
      <c r="AH5" s="35">
        <f>IF(AG5="",0,IF(AG5="優勝",[1]現行XD用点数換算表!$B$19,IF(AG5="準優勝",[1]現行XD用点数換算表!$C$19,IF(AG5="ベスト4",[1]現行XD用点数換算表!$D$19,IF(AG5="ベスト8",[1]現行XD用点数換算表!$E$19,[1]現行XD用点数換算表!$F$19)))))</f>
        <v>0</v>
      </c>
      <c r="AI5" s="35">
        <f>MAX(H5,J5)+SUM(L5:T5)+MAX(V5,X5)+SUM(Z5:AH5)</f>
        <v>364</v>
      </c>
      <c r="AJ5" s="63"/>
    </row>
    <row r="6" spans="1:36" ht="17.25" customHeight="1" x14ac:dyDescent="0.55000000000000004">
      <c r="A6" s="56">
        <v>2</v>
      </c>
      <c r="B6" s="8" t="s">
        <v>40</v>
      </c>
      <c r="C6" s="15" t="s">
        <v>41</v>
      </c>
      <c r="D6" s="8">
        <v>3</v>
      </c>
      <c r="E6" s="25" t="s">
        <v>159</v>
      </c>
      <c r="F6" s="26" t="s">
        <v>160</v>
      </c>
      <c r="G6" s="12"/>
      <c r="H6" s="13">
        <f>IF(G6="",0,IF(G6="優勝",[3]現行XD用点数換算表!$B$2,IF(G6="準優勝",[3]現行XD用点数換算表!$C$2,IF(G6="ベスト4",[3]現行XD用点数換算表!$D$2,[3]現行XD用点数換算表!$E$2))))</f>
        <v>0</v>
      </c>
      <c r="I6" s="12"/>
      <c r="J6" s="8">
        <f>IF(I6="",0,IF(I6="優勝",[3]現行XD用点数換算表!$B$3,IF(I6="準優勝",[3]現行XD用点数換算表!$C$3,IF(I6="ベスト4",[3]現行XD用点数換算表!$D$3,[3]現行XD用点数換算表!$E$3))))</f>
        <v>0</v>
      </c>
      <c r="K6" s="12" t="s">
        <v>0</v>
      </c>
      <c r="L6" s="8">
        <f>IF(K6="",0,IF(K6="優勝",[2]現行XD用点数換算表!$B$4,IF(K6="準優勝",[2]現行XD用点数換算表!$C$4,IF(K6="ベスト4",[2]現行XD用点数換算表!$D$4,IF(K6="ベスト8",[2]現行XD用点数換算表!$E$4,IF(K6="ベスト16",[2]現行XD用点数換算表!$F$4,IF(K6="ベスト32",[2]現行XD用点数換算表!$G$4,"")))))))</f>
        <v>450</v>
      </c>
      <c r="M6" s="12"/>
      <c r="N6" s="8">
        <f>IF(M6="",0,IF(M6="優勝",[3]現行XD用点数換算表!$B$5,IF(M6="準優勝",[3]現行XD用点数換算表!$C$5,IF(M6="ベスト4",[3]現行XD用点数換算表!$D$5,IF(M6="ベスト8",[3]現行XD用点数換算表!$E$5,IF(M6="ベスト16",[3]現行XD用点数換算表!$F$5,IF(M6="ベスト32",[3]現行XD用点数換算表!$G$5,"")))))))</f>
        <v>0</v>
      </c>
      <c r="O6" s="12" t="s">
        <v>3</v>
      </c>
      <c r="P6" s="8">
        <f>IF(O6="",0,IF(O6="優勝",[3]現行XD用点数換算表!$B$6,IF(O6="準優勝",[3]現行XD用点数換算表!$C$6,IF(O6="ベスト4",[3]現行XD用点数換算表!$D$6,IF(O6="ベスト8",[3]現行XD用点数換算表!$E$6,IF(O6="ベスト16",[3]現行XD用点数換算表!$F$6,IF(O6="ベスト32",[3]現行XD用点数換算表!$G$6,"")))))))</f>
        <v>130</v>
      </c>
      <c r="Q6" s="12"/>
      <c r="R6" s="8">
        <f>IF(Q6="",0,IF(Q6="優勝",[3]現行XD用点数換算表!$B$7,IF(Q6="準優勝",[3]現行XD用点数換算表!$C$7,IF(Q6="ベスト4",[3]現行XD用点数換算表!$D$7,IF(Q6="ベスト8",[3]現行XD用点数換算表!$E$7,[3]現行XD用点数換算表!$F$7)))))</f>
        <v>0</v>
      </c>
      <c r="S6" s="12" t="s">
        <v>3</v>
      </c>
      <c r="T6" s="8">
        <f>IF(S6="",0,IF(S6="優勝",[3]現行XD用点数換算表!$B$8,IF(S6="準優勝",[3]現行XD用点数換算表!$C$8,IF(S6="ベスト4",[3]現行XD用点数換算表!$D$8,IF(S6="ベスト8",[3]現行XD用点数換算表!$E$8,[3]現行XD用点数換算表!$F$8)))))</f>
        <v>100</v>
      </c>
      <c r="U6" s="12"/>
      <c r="V6" s="14">
        <f>IF(U6="",0,IF(U6="優勝",[3]現行XD用点数換算表!$B$13,IF(U6="準優勝",[3]現行XD用点数換算表!$C$13,IF(U6="ベスト4",[3]現行XD用点数換算表!$D$13,[3]現行XD用点数換算表!$E$13))))</f>
        <v>0</v>
      </c>
      <c r="W6" s="12"/>
      <c r="X6" s="8">
        <f>IF(W6="",0,IF(W6="優勝",[3]現行XD用点数換算表!$B$14,IF(W6="準優勝",[3]現行XD用点数換算表!$C$14,IF(W6="ベスト4",[3]現行XD用点数換算表!$D$14,[3]現行XD用点数換算表!$E$14))))</f>
        <v>0</v>
      </c>
      <c r="Y6" s="12"/>
      <c r="Z6" s="8">
        <f>IF(Y6="",0,IF(Y6="優勝",[2]現行XD用点数換算表!$B$15,IF(Y6="準優勝",[2]現行XD用点数換算表!$C$15,IF(Y6="ベスト4",[2]現行XD用点数換算表!$D$15,IF(Y6="ベスト8",[2]現行XD用点数換算表!$E$15,IF(Y6="ベスト16",[2]現行XD用点数換算表!$F$15,IF(Y6="ベスト32",[2]現行XD用点数換算表!$G$15,"")))))))</f>
        <v>0</v>
      </c>
      <c r="AA6" s="12" t="s">
        <v>5</v>
      </c>
      <c r="AB6" s="8">
        <f>IF(AA6="",0,IF(AA6="優勝",[3]現行XD用点数換算表!$B$16,IF(AA6="準優勝",[3]現行XD用点数換算表!$C$16,IF(AA6="ベスト4",[3]現行XD用点数換算表!$D$16,IF(AA6="ベスト8",[3]現行XD用点数換算表!$E$16,IF(AA6="ベスト16",[3]現行XD用点数換算表!$F$16,IF(AA6="ベスト32",[3]現行XD用点数換算表!$G$16,"")))))))</f>
        <v>8</v>
      </c>
      <c r="AC6" s="12"/>
      <c r="AD6" s="8">
        <f>IF(AC6="",0,IF(AC6="優勝",[3]現行XD用点数換算表!$B$17,IF(AC6="準優勝",[3]現行XD用点数換算表!$C$17,IF(AC6="ベスト4",[3]現行XD用点数換算表!$D$17,IF(AC6="ベスト8",[3]現行XD用点数換算表!$E$17,IF(AC6="ベスト16",[3]現行XD用点数換算表!$F$17,IF(AC6="ベスト32",[3]現行XD用点数換算表!$G$17,"")))))))</f>
        <v>0</v>
      </c>
      <c r="AE6" s="12"/>
      <c r="AF6" s="8">
        <f>IF(AE6="",0,IF(AE6="優勝",[3]現行XD用点数換算表!$B$18,IF(AE6="準優勝",[3]現行XD用点数換算表!$C$18,IF(AE6="ベスト4",[3]現行XD用点数換算表!$D$18,IF(AE6="ベスト8",[3]現行XD用点数換算表!$E$18,[3]現行XD用点数換算表!$F$18)))))</f>
        <v>0</v>
      </c>
      <c r="AG6" s="12"/>
      <c r="AH6" s="8">
        <f>IF(AG6="",0,IF(AG6="優勝",[3]現行XD用点数換算表!$B$19,IF(AG6="準優勝",[3]現行XD用点数換算表!$C$19,IF(AG6="ベスト4",[3]現行XD用点数換算表!$D$19,IF(AG6="ベスト8",[3]現行XD用点数換算表!$E$19,[3]現行XD用点数換算表!$F$19)))))</f>
        <v>0</v>
      </c>
      <c r="AI6" s="8">
        <f t="shared" ref="AI6:AI43" si="0">MAX(H6,J6)+SUM(L6:T6)+MAX(V6,X6)+SUM(Z6:AH6)</f>
        <v>688</v>
      </c>
      <c r="AJ6" s="62">
        <f t="shared" ref="AJ6" si="1">SUM(AI6:AI7)</f>
        <v>1382</v>
      </c>
    </row>
    <row r="7" spans="1:36" ht="17.25" customHeight="1" x14ac:dyDescent="0.55000000000000004">
      <c r="A7" s="57"/>
      <c r="B7" s="8" t="s">
        <v>111</v>
      </c>
      <c r="C7" s="15" t="s">
        <v>41</v>
      </c>
      <c r="D7" s="8">
        <v>4</v>
      </c>
      <c r="E7" s="25" t="s">
        <v>159</v>
      </c>
      <c r="F7" s="26" t="s">
        <v>160</v>
      </c>
      <c r="G7" s="12"/>
      <c r="H7" s="13">
        <f>IF(G7="",0,IF(G7="優勝",[3]現行XD用点数換算表!$B$2,IF(G7="準優勝",[3]現行XD用点数換算表!$C$2,IF(G7="ベスト4",[3]現行XD用点数換算表!$D$2,[3]現行XD用点数換算表!$E$2))))</f>
        <v>0</v>
      </c>
      <c r="I7" s="12"/>
      <c r="J7" s="8">
        <f>IF(I7="",0,IF(I7="優勝",[3]現行XD用点数換算表!$B$3,IF(I7="準優勝",[3]現行XD用点数換算表!$C$3,IF(I7="ベスト4",[3]現行XD用点数換算表!$D$3,[3]現行XD用点数換算表!$E$3))))</f>
        <v>0</v>
      </c>
      <c r="K7" s="12" t="s">
        <v>4</v>
      </c>
      <c r="L7" s="8">
        <f>IF(K7="",0,IF(K7="優勝",[2]現行XD用点数換算表!$B$4,IF(K7="準優勝",[2]現行XD用点数換算表!$C$4,IF(K7="ベスト4",[2]現行XD用点数換算表!$D$4,IF(K7="ベスト8",[2]現行XD用点数換算表!$E$4,IF(K7="ベスト16",[2]現行XD用点数換算表!$F$4,IF(K7="ベスト32",[2]現行XD用点数換算表!$G$4,"")))))))</f>
        <v>160</v>
      </c>
      <c r="M7" s="12"/>
      <c r="N7" s="8">
        <f>IF(M7="",0,IF(M7="優勝",[3]現行XD用点数換算表!$B$5,IF(M7="準優勝",[3]現行XD用点数換算表!$C$5,IF(M7="ベスト4",[3]現行XD用点数換算表!$D$5,IF(M7="ベスト8",[3]現行XD用点数換算表!$E$5,IF(M7="ベスト16",[3]現行XD用点数換算表!$F$5,IF(M7="ベスト32",[3]現行XD用点数換算表!$G$5,"")))))))</f>
        <v>0</v>
      </c>
      <c r="O7" s="12" t="s">
        <v>4</v>
      </c>
      <c r="P7" s="8">
        <f>IF(O7="",0,IF(O7="優勝",[3]現行XD用点数換算表!$B$6,IF(O7="準優勝",[3]現行XD用点数換算表!$C$6,IF(O7="ベスト4",[3]現行XD用点数換算表!$D$6,IF(O7="ベスト8",[3]現行XD用点数換算表!$E$6,IF(O7="ベスト16",[3]現行XD用点数換算表!$F$6,IF(O7="ベスト32",[3]現行XD用点数換算表!$G$6,"")))))))</f>
        <v>90</v>
      </c>
      <c r="Q7" s="12"/>
      <c r="R7" s="8">
        <f>IF(Q7="",0,IF(Q7="優勝",[3]現行XD用点数換算表!$B$7,IF(Q7="準優勝",[3]現行XD用点数換算表!$C$7,IF(Q7="ベスト4",[3]現行XD用点数換算表!$D$7,IF(Q7="ベスト8",[3]現行XD用点数換算表!$E$7,[3]現行XD用点数換算表!$F$7)))))</f>
        <v>0</v>
      </c>
      <c r="S7" s="12" t="s">
        <v>3</v>
      </c>
      <c r="T7" s="8">
        <f>IF(S7="",0,IF(S7="優勝",[3]現行XD用点数換算表!$B$8,IF(S7="準優勝",[3]現行XD用点数換算表!$C$8,IF(S7="ベスト4",[3]現行XD用点数換算表!$D$8,IF(S7="ベスト8",[3]現行XD用点数換算表!$E$8,[3]現行XD用点数換算表!$F$8)))))</f>
        <v>100</v>
      </c>
      <c r="U7" s="12"/>
      <c r="V7" s="14">
        <f>IF(U7="",0,IF(U7="優勝",[3]現行XD用点数換算表!$B$13,IF(U7="準優勝",[3]現行XD用点数換算表!$C$13,IF(U7="ベスト4",[3]現行XD用点数換算表!$D$13,[3]現行XD用点数換算表!$E$13))))</f>
        <v>0</v>
      </c>
      <c r="W7" s="12"/>
      <c r="X7" s="8">
        <f>IF(W7="",0,IF(W7="優勝",[3]現行XD用点数換算表!$B$14,IF(W7="準優勝",[3]現行XD用点数換算表!$C$14,IF(W7="ベスト4",[3]現行XD用点数換算表!$D$14,[3]現行XD用点数換算表!$E$14))))</f>
        <v>0</v>
      </c>
      <c r="Y7" s="12" t="s">
        <v>1</v>
      </c>
      <c r="Z7" s="8">
        <f>IF(Y7="",0,IF(Y7="優勝",[2]現行XD用点数換算表!$B$15,IF(Y7="準優勝",[2]現行XD用点数換算表!$C$15,IF(Y7="ベスト4",[2]現行XD用点数換算表!$D$15,IF(Y7="ベスト8",[2]現行XD用点数換算表!$E$15,IF(Y7="ベスト16",[2]現行XD用点数換算表!$F$15,IF(Y7="ベスト32",[2]現行XD用点数換算表!$G$15,"")))))))</f>
        <v>320</v>
      </c>
      <c r="AA7" s="12"/>
      <c r="AB7" s="8">
        <f>IF(AA7="",0,IF(AA7="優勝",[3]現行XD用点数換算表!$B$16,IF(AA7="準優勝",[3]現行XD用点数換算表!$C$16,IF(AA7="ベスト4",[3]現行XD用点数換算表!$D$16,IF(AA7="ベスト8",[3]現行XD用点数換算表!$E$16,IF(AA7="ベスト16",[3]現行XD用点数換算表!$F$16,IF(AA7="ベスト32",[3]現行XD用点数換算表!$G$16,"")))))))</f>
        <v>0</v>
      </c>
      <c r="AC7" s="12" t="s">
        <v>5</v>
      </c>
      <c r="AD7" s="8">
        <f>IF(AC7="",0,IF(AC7="優勝",[3]現行XD用点数換算表!$B$17,IF(AC7="準優勝",[3]現行XD用点数換算表!$C$17,IF(AC7="ベスト4",[3]現行XD用点数換算表!$D$17,IF(AC7="ベスト8",[3]現行XD用点数換算表!$E$17,IF(AC7="ベスト16",[3]現行XD用点数換算表!$F$17,IF(AC7="ベスト32",[3]現行XD用点数換算表!$G$17,"")))))))</f>
        <v>24</v>
      </c>
      <c r="AE7" s="12"/>
      <c r="AF7" s="8">
        <f>IF(AE7="",0,IF(AE7="優勝",[3]現行XD用点数換算表!$B$18,IF(AE7="準優勝",[3]現行XD用点数換算表!$C$18,IF(AE7="ベスト4",[3]現行XD用点数換算表!$D$18,IF(AE7="ベスト8",[3]現行XD用点数換算表!$E$18,[3]現行XD用点数換算表!$F$18)))))</f>
        <v>0</v>
      </c>
      <c r="AG7" s="12"/>
      <c r="AH7" s="8">
        <f>IF(AG7="",0,IF(AG7="優勝",[3]現行XD用点数換算表!$B$19,IF(AG7="準優勝",[3]現行XD用点数換算表!$C$19,IF(AG7="ベスト4",[3]現行XD用点数換算表!$D$19,IF(AG7="ベスト8",[3]現行XD用点数換算表!$E$19,[3]現行XD用点数換算表!$F$19)))))</f>
        <v>0</v>
      </c>
      <c r="AI7" s="8">
        <f t="shared" si="0"/>
        <v>694</v>
      </c>
      <c r="AJ7" s="63"/>
    </row>
    <row r="8" spans="1:36" ht="17.25" customHeight="1" x14ac:dyDescent="0.55000000000000004">
      <c r="A8" s="56">
        <v>3</v>
      </c>
      <c r="B8" s="32" t="s">
        <v>231</v>
      </c>
      <c r="C8" s="32" t="s">
        <v>227</v>
      </c>
      <c r="D8" s="32">
        <v>4</v>
      </c>
      <c r="E8" s="29" t="s">
        <v>200</v>
      </c>
      <c r="F8" s="31" t="s">
        <v>226</v>
      </c>
      <c r="G8" s="32"/>
      <c r="H8" s="30">
        <f>IF(G8="",0,IF(G8="優勝",[1]現行XD用点数換算表!$B$2,IF(G8="準優勝",[1]現行XD用点数換算表!$C$2,IF(G8="ベスト4",[1]現行XD用点数換算表!$D$2,[1]現行XD用点数換算表!$E$2))))</f>
        <v>0</v>
      </c>
      <c r="I8" s="32"/>
      <c r="J8" s="35">
        <f>IF(I8="",0,IF(I8="優勝",[1]現行XD用点数換算表!$B$3,IF(I8="準優勝",[1]現行XD用点数換算表!$C$3,IF(I8="ベスト4",[1]現行XD用点数換算表!$D$3,[1]現行XD用点数換算表!$E$3))))</f>
        <v>0</v>
      </c>
      <c r="K8" s="32" t="s">
        <v>4</v>
      </c>
      <c r="L8" s="35">
        <f>IF(K8="",0,IF(K8="優勝",[2]現行XD用点数換算表!$B$4,IF(K8="準優勝",[2]現行XD用点数換算表!$C$4,IF(K8="ベスト4",[2]現行XD用点数換算表!$D$4,IF(K8="ベスト8",[2]現行XD用点数換算表!$E$4,IF(K8="ベスト16",[2]現行XD用点数換算表!$F$4,IF(K8="ベスト32",[2]現行XD用点数換算表!$G$4,"")))))))</f>
        <v>160</v>
      </c>
      <c r="M8" s="32"/>
      <c r="N8" s="35">
        <f>IF(M8="",0,IF(M8="優勝",[1]現行XD用点数換算表!$B$5,IF(M8="準優勝",[1]現行XD用点数換算表!$C$5,IF(M8="ベスト4",[1]現行XD用点数換算表!$D$5,IF(M8="ベスト8",[1]現行XD用点数換算表!$E$5,IF(M8="ベスト16",[1]現行XD用点数換算表!$F$5,IF(M8="ベスト32",[1]現行XD用点数換算表!$G$5,"")))))))</f>
        <v>0</v>
      </c>
      <c r="O8" s="32" t="s">
        <v>1</v>
      </c>
      <c r="P8" s="35">
        <f>IF(O8="",0,IF(O8="優勝",[1]現行XD用点数換算表!$B$6,IF(O8="準優勝",[1]現行XD用点数換算表!$C$6,IF(O8="ベスト4",[1]現行XD用点数換算表!$D$6,IF(O8="ベスト8",[1]現行XD用点数換算表!$E$6,IF(O8="ベスト16",[1]現行XD用点数換算表!$F$6,IF(O8="ベスト32",[1]現行XD用点数換算表!$G$6,"")))))))</f>
        <v>210</v>
      </c>
      <c r="Q8" s="32"/>
      <c r="R8" s="35">
        <f>IF(Q8="",0,IF(Q8="優勝",[1]現行XD用点数換算表!$B$7,IF(Q8="準優勝",[1]現行XD用点数換算表!$C$7,IF(Q8="ベスト4",[1]現行XD用点数換算表!$D$7,IF(Q8="ベスト8",[1]現行XD用点数換算表!$E$7,[1]現行XD用点数換算表!$F$7)))))</f>
        <v>0</v>
      </c>
      <c r="S8" s="32"/>
      <c r="T8" s="35">
        <f>IF(S8="",0,IF(S8="優勝",[1]現行XD用点数換算表!$B$8,IF(S8="準優勝",[1]現行XD用点数換算表!$C$8,IF(S8="ベスト4",[1]現行XD用点数換算表!$D$8,IF(S8="ベスト8",[1]現行XD用点数換算表!$E$8,[1]現行XD用点数換算表!$F$8)))))</f>
        <v>0</v>
      </c>
      <c r="U8" s="32"/>
      <c r="V8" s="36">
        <f>IF(U8="",0,IF(U8="優勝",[1]現行XD用点数換算表!$B$13,IF(U8="準優勝",[1]現行XD用点数換算表!$C$13,IF(U8="ベスト4",[1]現行XD用点数換算表!$D$13,[1]現行XD用点数換算表!$E$13))))</f>
        <v>0</v>
      </c>
      <c r="W8" s="32"/>
      <c r="X8" s="35">
        <f>IF(W8="",0,IF(W8="優勝",[1]現行XD用点数換算表!$B$14,IF(W8="準優勝",[1]現行XD用点数換算表!$C$14,IF(W8="ベスト4",[1]現行XD用点数換算表!$D$14,[1]現行XD用点数換算表!$E$14))))</f>
        <v>0</v>
      </c>
      <c r="Y8" s="32" t="s">
        <v>4</v>
      </c>
      <c r="Z8" s="35">
        <f>IF(Y8="",0,IF(Y8="優勝",[2]現行XD用点数換算表!$B$15,IF(Y8="準優勝",[2]現行XD用点数換算表!$C$15,IF(Y8="ベスト4",[2]現行XD用点数換算表!$D$15,IF(Y8="ベスト8",[2]現行XD用点数換算表!$E$15,IF(Y8="ベスト16",[2]現行XD用点数換算表!$F$15,IF(Y8="ベスト32",[2]現行XD用点数換算表!$G$15,"")))))))</f>
        <v>128</v>
      </c>
      <c r="AA8" s="32"/>
      <c r="AB8" s="35">
        <f>IF(AA8="",0,IF(AA8="優勝",[1]現行XD用点数換算表!$B$16,IF(AA8="準優勝",[1]現行XD用点数換算表!$C$16,IF(AA8="ベスト4",[1]現行XD用点数換算表!$D$16,IF(AA8="ベスト8",[1]現行XD用点数換算表!$E$16,IF(AA8="ベスト16",[1]現行XD用点数換算表!$F$16,IF(AA8="ベスト32",[1]現行XD用点数換算表!$G$16,"")))))))</f>
        <v>0</v>
      </c>
      <c r="AC8" s="32" t="s">
        <v>3</v>
      </c>
      <c r="AD8" s="35">
        <f>IF(AC8="",0,IF(AC8="優勝",[1]現行XD用点数換算表!$B$17,IF(AC8="準優勝",[1]現行XD用点数換算表!$C$17,IF(AC8="ベスト4",[1]現行XD用点数換算表!$D$17,IF(AC8="ベスト8",[1]現行XD用点数換算表!$E$17,IF(AC8="ベスト16",[1]現行XD用点数換算表!$F$17,IF(AC8="ベスト32",[1]現行XD用点数換算表!$G$17,"")))))))</f>
        <v>104</v>
      </c>
      <c r="AE8" s="32"/>
      <c r="AF8" s="35">
        <f>IF(AE8="",0,IF(AE8="優勝",[1]現行XD用点数換算表!$B$18,IF(AE8="準優勝",[1]現行XD用点数換算表!$C$18,IF(AE8="ベスト4",[1]現行XD用点数換算表!$D$18,IF(AE8="ベスト8",[1]現行XD用点数換算表!$E$18,[1]現行XD用点数換算表!$F$18)))))</f>
        <v>0</v>
      </c>
      <c r="AG8" s="32" t="s">
        <v>4</v>
      </c>
      <c r="AH8" s="35">
        <f>IF(AG8="",0,IF(AG8="優勝",[1]現行XD用点数換算表!$B$19,IF(AG8="準優勝",[1]現行XD用点数換算表!$C$19,IF(AG8="ベスト4",[1]現行XD用点数換算表!$D$19,IF(AG8="ベスト8",[1]現行XD用点数換算表!$E$19,[1]現行XD用点数換算表!$F$19)))))</f>
        <v>40</v>
      </c>
      <c r="AI8" s="35">
        <f>MAX(H8,J8)+SUM(L8:T8)+MAX(V8,X8)+SUM(Z8:AH8)</f>
        <v>642</v>
      </c>
      <c r="AJ8" s="62">
        <f>SUM(AI8:AI9)</f>
        <v>1156</v>
      </c>
    </row>
    <row r="9" spans="1:36" ht="17.25" customHeight="1" x14ac:dyDescent="0.55000000000000004">
      <c r="A9" s="57"/>
      <c r="B9" s="32" t="s">
        <v>230</v>
      </c>
      <c r="C9" s="32" t="s">
        <v>227</v>
      </c>
      <c r="D9" s="32">
        <v>3</v>
      </c>
      <c r="E9" s="29" t="s">
        <v>200</v>
      </c>
      <c r="F9" s="31" t="s">
        <v>226</v>
      </c>
      <c r="G9" s="32"/>
      <c r="H9" s="30">
        <f>IF(G9="",0,IF(G9="優勝",[1]現行XD用点数換算表!$B$2,IF(G9="準優勝",[1]現行XD用点数換算表!$C$2,IF(G9="ベスト4",[1]現行XD用点数換算表!$D$2,[1]現行XD用点数換算表!$E$2))))</f>
        <v>0</v>
      </c>
      <c r="I9" s="32"/>
      <c r="J9" s="35">
        <f>IF(I9="",0,IF(I9="優勝",[1]現行XD用点数換算表!$B$3,IF(I9="準優勝",[1]現行XD用点数換算表!$C$3,IF(I9="ベスト4",[1]現行XD用点数換算表!$D$3,[1]現行XD用点数換算表!$E$3))))</f>
        <v>0</v>
      </c>
      <c r="K9" s="32" t="s">
        <v>4</v>
      </c>
      <c r="L9" s="35">
        <f>IF(K9="",0,IF(K9="優勝",[2]現行XD用点数換算表!$B$4,IF(K9="準優勝",[2]現行XD用点数換算表!$C$4,IF(K9="ベスト4",[2]現行XD用点数換算表!$D$4,IF(K9="ベスト8",[2]現行XD用点数換算表!$E$4,IF(K9="ベスト16",[2]現行XD用点数換算表!$F$4,IF(K9="ベスト32",[2]現行XD用点数換算表!$G$4,"")))))))</f>
        <v>160</v>
      </c>
      <c r="M9" s="32"/>
      <c r="N9" s="35">
        <f>IF(M9="",0,IF(M9="優勝",[1]現行XD用点数換算表!$B$5,IF(M9="準優勝",[1]現行XD用点数換算表!$C$5,IF(M9="ベスト4",[1]現行XD用点数換算表!$D$5,IF(M9="ベスト8",[1]現行XD用点数換算表!$E$5,IF(M9="ベスト16",[1]現行XD用点数換算表!$F$5,IF(M9="ベスト32",[1]現行XD用点数換算表!$G$5,"")))))))</f>
        <v>0</v>
      </c>
      <c r="O9" s="32" t="s">
        <v>0</v>
      </c>
      <c r="P9" s="35">
        <f>IF(O9="",0,IF(O9="優勝",[1]現行XD用点数換算表!$B$6,IF(O9="準優勝",[1]現行XD用点数換算表!$C$6,IF(O9="ベスト4",[1]現行XD用点数換算表!$D$6,IF(O9="ベスト8",[1]現行XD用点数換算表!$E$6,IF(O9="ベスト16",[1]現行XD用点数換算表!$F$6,IF(O9="ベスト32",[1]現行XD用点数換算表!$G$6,"")))))))</f>
        <v>250</v>
      </c>
      <c r="Q9" s="32"/>
      <c r="R9" s="35">
        <f>IF(Q9="",0,IF(Q9="優勝",[1]現行XD用点数換算表!$B$7,IF(Q9="準優勝",[1]現行XD用点数換算表!$C$7,IF(Q9="ベスト4",[1]現行XD用点数換算表!$D$7,IF(Q9="ベスト8",[1]現行XD用点数換算表!$E$7,[1]現行XD用点数換算表!$F$7)))))</f>
        <v>0</v>
      </c>
      <c r="S9" s="32"/>
      <c r="T9" s="35">
        <f>IF(S9="",0,IF(S9="優勝",[1]現行XD用点数換算表!$B$8,IF(S9="準優勝",[1]現行XD用点数換算表!$C$8,IF(S9="ベスト4",[1]現行XD用点数換算表!$D$8,IF(S9="ベスト8",[1]現行XD用点数換算表!$E$8,[1]現行XD用点数換算表!$F$8)))))</f>
        <v>0</v>
      </c>
      <c r="U9" s="32"/>
      <c r="V9" s="36">
        <f>IF(U9="",0,IF(U9="優勝",[1]現行XD用点数換算表!$B$13,IF(U9="準優勝",[1]現行XD用点数換算表!$C$13,IF(U9="ベスト4",[1]現行XD用点数換算表!$D$13,[1]現行XD用点数換算表!$E$13))))</f>
        <v>0</v>
      </c>
      <c r="W9" s="32"/>
      <c r="X9" s="35">
        <f>IF(W9="",0,IF(W9="優勝",[1]現行XD用点数換算表!$B$14,IF(W9="準優勝",[1]現行XD用点数換算表!$C$14,IF(W9="ベスト4",[1]現行XD用点数換算表!$D$14,[1]現行XD用点数換算表!$E$14))))</f>
        <v>0</v>
      </c>
      <c r="Y9" s="32"/>
      <c r="Z9" s="35">
        <f>IF(Y9="",0,IF(Y9="優勝",[2]現行XD用点数換算表!$B$15,IF(Y9="準優勝",[2]現行XD用点数換算表!$C$15,IF(Y9="ベスト4",[2]現行XD用点数換算表!$D$15,IF(Y9="ベスト8",[2]現行XD用点数換算表!$E$15,IF(Y9="ベスト16",[2]現行XD用点数換算表!$F$15,IF(Y9="ベスト32",[2]現行XD用点数換算表!$G$15,"")))))))</f>
        <v>0</v>
      </c>
      <c r="AA9" s="32"/>
      <c r="AB9" s="35">
        <f>IF(AA9="",0,IF(AA9="優勝",[1]現行XD用点数換算表!$B$16,IF(AA9="準優勝",[1]現行XD用点数換算表!$C$16,IF(AA9="ベスト4",[1]現行XD用点数換算表!$D$16,IF(AA9="ベスト8",[1]現行XD用点数換算表!$E$16,IF(AA9="ベスト16",[1]現行XD用点数換算表!$F$16,IF(AA9="ベスト32",[1]現行XD用点数換算表!$G$16,"")))))))</f>
        <v>0</v>
      </c>
      <c r="AC9" s="32" t="s">
        <v>3</v>
      </c>
      <c r="AD9" s="35">
        <f>IF(AC9="",0,IF(AC9="優勝",[1]現行XD用点数換算表!$B$17,IF(AC9="準優勝",[1]現行XD用点数換算表!$C$17,IF(AC9="ベスト4",[1]現行XD用点数換算表!$D$17,IF(AC9="ベスト8",[1]現行XD用点数換算表!$E$17,IF(AC9="ベスト16",[1]現行XD用点数換算表!$F$17,IF(AC9="ベスト32",[1]現行XD用点数換算表!$G$17,"")))))))</f>
        <v>104</v>
      </c>
      <c r="AE9" s="32"/>
      <c r="AF9" s="35">
        <f>IF(AE9="",0,IF(AE9="優勝",[1]現行XD用点数換算表!$B$18,IF(AE9="準優勝",[1]現行XD用点数換算表!$C$18,IF(AE9="ベスト4",[1]現行XD用点数換算表!$D$18,IF(AE9="ベスト8",[1]現行XD用点数換算表!$E$18,[1]現行XD用点数換算表!$F$18)))))</f>
        <v>0</v>
      </c>
      <c r="AG9" s="32"/>
      <c r="AH9" s="35">
        <f>IF(AG9="",0,IF(AG9="優勝",[1]現行XD用点数換算表!$B$19,IF(AG9="準優勝",[1]現行XD用点数換算表!$C$19,IF(AG9="ベスト4",[1]現行XD用点数換算表!$D$19,IF(AG9="ベスト8",[1]現行XD用点数換算表!$E$19,[1]現行XD用点数換算表!$F$19)))))</f>
        <v>0</v>
      </c>
      <c r="AI9" s="35">
        <f>MAX(H9,J9)+SUM(L9:T9)+MAX(V9,X9)+SUM(Z9:AH9)</f>
        <v>514</v>
      </c>
      <c r="AJ9" s="63"/>
    </row>
    <row r="10" spans="1:36" ht="17.25" customHeight="1" x14ac:dyDescent="0.55000000000000004">
      <c r="A10" s="56">
        <v>4</v>
      </c>
      <c r="B10" s="8" t="s">
        <v>42</v>
      </c>
      <c r="C10" s="15" t="s">
        <v>43</v>
      </c>
      <c r="D10" s="8">
        <v>4</v>
      </c>
      <c r="E10" s="25" t="s">
        <v>159</v>
      </c>
      <c r="F10" s="26" t="s">
        <v>160</v>
      </c>
      <c r="G10" s="12"/>
      <c r="H10" s="13">
        <f>IF(G10="",0,IF(G10="優勝",[3]現行XD用点数換算表!$B$2,IF(G10="準優勝",[3]現行XD用点数換算表!$C$2,IF(G10="ベスト4",[3]現行XD用点数換算表!$D$2,[3]現行XD用点数換算表!$E$2))))</f>
        <v>0</v>
      </c>
      <c r="I10" s="12"/>
      <c r="J10" s="8">
        <f>IF(I10="",0,IF(I10="優勝",[3]現行XD用点数換算表!$B$3,IF(I10="準優勝",[3]現行XD用点数換算表!$C$3,IF(I10="ベスト4",[3]現行XD用点数換算表!$D$3,[3]現行XD用点数換算表!$E$3))))</f>
        <v>0</v>
      </c>
      <c r="K10" s="12" t="s">
        <v>2</v>
      </c>
      <c r="L10" s="8">
        <f>IF(K10="",0,IF(K10="優勝",[2]現行XD用点数換算表!$B$4,IF(K10="準優勝",[2]現行XD用点数換算表!$C$4,IF(K10="ベスト4",[2]現行XD用点数換算表!$D$4,IF(K10="ベスト8",[2]現行XD用点数換算表!$E$4,IF(K10="ベスト16",[2]現行XD用点数換算表!$F$4,IF(K10="ベスト32",[2]現行XD用点数換算表!$G$4,"")))))))</f>
        <v>320</v>
      </c>
      <c r="M10" s="12" t="s">
        <v>2</v>
      </c>
      <c r="N10" s="8">
        <f>IF(M10="",0,IF(M10="優勝",[3]現行XD用点数換算表!$B$5,IF(M10="準優勝",[3]現行XD用点数換算表!$C$5,IF(M10="ベスト4",[3]現行XD用点数換算表!$D$5,IF(M10="ベスト8",[3]現行XD用点数換算表!$E$5,IF(M10="ベスト16",[3]現行XD用点数換算表!$F$5,IF(M10="ベスト32",[3]現行XD用点数換算表!$G$5,"")))))))</f>
        <v>120</v>
      </c>
      <c r="O10" s="12"/>
      <c r="P10" s="8">
        <f>IF(O10="",0,IF(O10="優勝",[3]現行XD用点数換算表!$B$6,IF(O10="準優勝",[3]現行XD用点数換算表!$C$6,IF(O10="ベスト4",[3]現行XD用点数換算表!$D$6,IF(O10="ベスト8",[3]現行XD用点数換算表!$E$6,IF(O10="ベスト16",[3]現行XD用点数換算表!$F$6,IF(O10="ベスト32",[3]現行XD用点数換算表!$G$6,"")))))))</f>
        <v>0</v>
      </c>
      <c r="Q10" s="12"/>
      <c r="R10" s="8">
        <f>IF(Q10="",0,IF(Q10="優勝",[3]現行XD用点数換算表!$B$7,IF(Q10="準優勝",[3]現行XD用点数換算表!$C$7,IF(Q10="ベスト4",[3]現行XD用点数換算表!$D$7,IF(Q10="ベスト8",[3]現行XD用点数換算表!$E$7,[3]現行XD用点数換算表!$F$7)))))</f>
        <v>0</v>
      </c>
      <c r="S10" s="12"/>
      <c r="T10" s="8">
        <f>IF(S10="",0,IF(S10="優勝",[3]現行XD用点数換算表!$B$8,IF(S10="準優勝",[3]現行XD用点数換算表!$C$8,IF(S10="ベスト4",[3]現行XD用点数換算表!$D$8,IF(S10="ベスト8",[3]現行XD用点数換算表!$E$8,[3]現行XD用点数換算表!$F$8)))))</f>
        <v>0</v>
      </c>
      <c r="U10" s="12"/>
      <c r="V10" s="14">
        <f>IF(U10="",0,IF(U10="優勝",[3]現行XD用点数換算表!$B$13,IF(U10="準優勝",[3]現行XD用点数換算表!$C$13,IF(U10="ベスト4",[3]現行XD用点数換算表!$D$13,[3]現行XD用点数換算表!$E$13))))</f>
        <v>0</v>
      </c>
      <c r="W10" s="12"/>
      <c r="X10" s="8">
        <f>IF(W10="",0,IF(W10="優勝",[3]現行XD用点数換算表!$B$14,IF(W10="準優勝",[3]現行XD用点数換算表!$C$14,IF(W10="ベスト4",[3]現行XD用点数換算表!$D$14,[3]現行XD用点数換算表!$E$14))))</f>
        <v>0</v>
      </c>
      <c r="Y10" s="12" t="s">
        <v>5</v>
      </c>
      <c r="Z10" s="8">
        <f>IF(Y10="",0,IF(Y10="優勝",[2]現行XD用点数換算表!$B$15,IF(Y10="準優勝",[2]現行XD用点数換算表!$C$15,IF(Y10="ベスト4",[2]現行XD用点数換算表!$D$15,IF(Y10="ベスト8",[2]現行XD用点数換算表!$E$15,IF(Y10="ベスト16",[2]現行XD用点数換算表!$F$15,IF(Y10="ベスト32",[2]現行XD用点数換算表!$G$15,"")))))))</f>
        <v>64</v>
      </c>
      <c r="AA10" s="12" t="s">
        <v>4</v>
      </c>
      <c r="AB10" s="8">
        <f>IF(AA10="",0,IF(AA10="優勝",[3]現行XD用点数換算表!$B$16,IF(AA10="準優勝",[3]現行XD用点数換算表!$C$16,IF(AA10="ベスト4",[3]現行XD用点数換算表!$D$16,IF(AA10="ベスト8",[3]現行XD用点数換算表!$E$16,IF(AA10="ベスト16",[3]現行XD用点数換算表!$F$16,IF(AA10="ベスト32",[3]現行XD用点数換算表!$G$16,"")))))))</f>
        <v>32</v>
      </c>
      <c r="AC10" s="12"/>
      <c r="AD10" s="8">
        <f>IF(AC10="",0,IF(AC10="優勝",[3]現行XD用点数換算表!$B$17,IF(AC10="準優勝",[3]現行XD用点数換算表!$C$17,IF(AC10="ベスト4",[3]現行XD用点数換算表!$D$17,IF(AC10="ベスト8",[3]現行XD用点数換算表!$E$17,IF(AC10="ベスト16",[3]現行XD用点数換算表!$F$17,IF(AC10="ベスト32",[3]現行XD用点数換算表!$G$17,"")))))))</f>
        <v>0</v>
      </c>
      <c r="AE10" s="12"/>
      <c r="AF10" s="8">
        <f>IF(AE10="",0,IF(AE10="優勝",[3]現行XD用点数換算表!$B$18,IF(AE10="準優勝",[3]現行XD用点数換算表!$C$18,IF(AE10="ベスト4",[3]現行XD用点数換算表!$D$18,IF(AE10="ベスト8",[3]現行XD用点数換算表!$E$18,[3]現行XD用点数換算表!$F$18)))))</f>
        <v>0</v>
      </c>
      <c r="AG10" s="12"/>
      <c r="AH10" s="8">
        <f>IF(AG10="",0,IF(AG10="優勝",[3]現行XD用点数換算表!$B$19,IF(AG10="準優勝",[3]現行XD用点数換算表!$C$19,IF(AG10="ベスト4",[3]現行XD用点数換算表!$D$19,IF(AG10="ベスト8",[3]現行XD用点数換算表!$E$19,[3]現行XD用点数換算表!$F$19)))))</f>
        <v>0</v>
      </c>
      <c r="AI10" s="8">
        <f t="shared" si="0"/>
        <v>536</v>
      </c>
      <c r="AJ10" s="62">
        <f t="shared" ref="AJ10" si="2">SUM(AI10:AI11)</f>
        <v>898</v>
      </c>
    </row>
    <row r="11" spans="1:36" ht="17.25" customHeight="1" x14ac:dyDescent="0.55000000000000004">
      <c r="A11" s="57"/>
      <c r="B11" s="23" t="s">
        <v>114</v>
      </c>
      <c r="C11" s="23" t="s">
        <v>43</v>
      </c>
      <c r="D11" s="15">
        <v>4</v>
      </c>
      <c r="E11" s="25" t="s">
        <v>159</v>
      </c>
      <c r="F11" s="26" t="s">
        <v>160</v>
      </c>
      <c r="G11" s="12"/>
      <c r="H11" s="13">
        <f>IF(G11="",0,IF(G11="優勝",[3]現行XD用点数換算表!$B$2,IF(G11="準優勝",[3]現行XD用点数換算表!$C$2,IF(G11="ベスト4",[3]現行XD用点数換算表!$D$2,[3]現行XD用点数換算表!$E$2))))</f>
        <v>0</v>
      </c>
      <c r="I11" s="12"/>
      <c r="J11" s="8">
        <f>IF(I11="",0,IF(I11="優勝",[3]現行XD用点数換算表!$B$3,IF(I11="準優勝",[3]現行XD用点数換算表!$C$3,IF(I11="ベスト4",[3]現行XD用点数換算表!$D$3,[3]現行XD用点数換算表!$E$3))))</f>
        <v>0</v>
      </c>
      <c r="K11" s="12" t="s">
        <v>4</v>
      </c>
      <c r="L11" s="8">
        <f>IF(K11="",0,IF(K11="優勝",[2]現行XD用点数換算表!$B$4,IF(K11="準優勝",[2]現行XD用点数換算表!$C$4,IF(K11="ベスト4",[2]現行XD用点数換算表!$D$4,IF(K11="ベスト8",[2]現行XD用点数換算表!$E$4,IF(K11="ベスト16",[2]現行XD用点数換算表!$F$4,IF(K11="ベスト32",[2]現行XD用点数換算表!$G$4,"")))))))</f>
        <v>160</v>
      </c>
      <c r="M11" s="12"/>
      <c r="N11" s="8">
        <f>IF(M11="",0,IF(M11="優勝",[3]現行XD用点数換算表!$B$5,IF(M11="準優勝",[3]現行XD用点数換算表!$C$5,IF(M11="ベスト4",[3]現行XD用点数換算表!$D$5,IF(M11="ベスト8",[3]現行XD用点数換算表!$E$5,IF(M11="ベスト16",[3]現行XD用点数換算表!$F$5,IF(M11="ベスト32",[3]現行XD用点数換算表!$G$5,"")))))))</f>
        <v>0</v>
      </c>
      <c r="O11" s="12" t="s">
        <v>2</v>
      </c>
      <c r="P11" s="8">
        <f>IF(O11="",0,IF(O11="優勝",[3]現行XD用点数換算表!$B$6,IF(O11="準優勝",[3]現行XD用点数換算表!$C$6,IF(O11="ベスト4",[3]現行XD用点数換算表!$D$6,IF(O11="ベスト8",[3]現行XD用点数換算表!$E$6,IF(O11="ベスト16",[3]現行XD用点数換算表!$F$6,IF(O11="ベスト32",[3]現行XD用点数換算表!$G$6,"")))))))</f>
        <v>170</v>
      </c>
      <c r="Q11" s="12"/>
      <c r="R11" s="8">
        <f>IF(Q11="",0,IF(Q11="優勝",[3]現行XD用点数換算表!$B$7,IF(Q11="準優勝",[3]現行XD用点数換算表!$C$7,IF(Q11="ベスト4",[3]現行XD用点数換算表!$D$7,IF(Q11="ベスト8",[3]現行XD用点数換算表!$E$7,[3]現行XD用点数換算表!$F$7)))))</f>
        <v>0</v>
      </c>
      <c r="S11" s="12"/>
      <c r="T11" s="8">
        <f>IF(S11="",0,IF(S11="優勝",[3]現行XD用点数換算表!$B$8,IF(S11="準優勝",[3]現行XD用点数換算表!$C$8,IF(S11="ベスト4",[3]現行XD用点数換算表!$D$8,IF(S11="ベスト8",[3]現行XD用点数換算表!$E$8,[3]現行XD用点数換算表!$F$8)))))</f>
        <v>0</v>
      </c>
      <c r="U11" s="12"/>
      <c r="V11" s="14">
        <f>IF(U11="",0,IF(U11="優勝",[3]現行XD用点数換算表!$B$13,IF(U11="準優勝",[3]現行XD用点数換算表!$C$13,IF(U11="ベスト4",[3]現行XD用点数換算表!$D$13,[3]現行XD用点数換算表!$E$13))))</f>
        <v>0</v>
      </c>
      <c r="W11" s="12"/>
      <c r="X11" s="8">
        <f>IF(W11="",0,IF(W11="優勝",[3]現行XD用点数換算表!$B$14,IF(W11="準優勝",[3]現行XD用点数換算表!$C$14,IF(W11="ベスト4",[3]現行XD用点数換算表!$D$14,[3]現行XD用点数換算表!$E$14))))</f>
        <v>0</v>
      </c>
      <c r="Y11" s="12"/>
      <c r="Z11" s="8">
        <f>IF(Y11="",0,IF(Y11="優勝",[2]現行XD用点数換算表!$B$15,IF(Y11="準優勝",[2]現行XD用点数換算表!$C$15,IF(Y11="ベスト4",[2]現行XD用点数換算表!$D$15,IF(Y11="ベスト8",[2]現行XD用点数換算表!$E$15,IF(Y11="ベスト16",[2]現行XD用点数換算表!$F$15,IF(Y11="ベスト32",[2]現行XD用点数換算表!$G$15,"")))))))</f>
        <v>0</v>
      </c>
      <c r="AA11" s="12" t="s">
        <v>4</v>
      </c>
      <c r="AB11" s="8">
        <f>IF(AA11="",0,IF(AA11="優勝",[3]現行XD用点数換算表!$B$16,IF(AA11="準優勝",[3]現行XD用点数換算表!$C$16,IF(AA11="ベスト4",[3]現行XD用点数換算表!$D$16,IF(AA11="ベスト8",[3]現行XD用点数換算表!$E$16,IF(AA11="ベスト16",[3]現行XD用点数換算表!$F$16,IF(AA11="ベスト32",[3]現行XD用点数換算表!$G$16,"")))))))</f>
        <v>32</v>
      </c>
      <c r="AC11" s="12"/>
      <c r="AD11" s="8">
        <f>IF(AC11="",0,IF(AC11="優勝",[3]現行XD用点数換算表!$B$17,IF(AC11="準優勝",[3]現行XD用点数換算表!$C$17,IF(AC11="ベスト4",[3]現行XD用点数換算表!$D$17,IF(AC11="ベスト8",[3]現行XD用点数換算表!$E$17,IF(AC11="ベスト16",[3]現行XD用点数換算表!$F$17,IF(AC11="ベスト32",[3]現行XD用点数換算表!$G$17,"")))))))</f>
        <v>0</v>
      </c>
      <c r="AE11" s="12"/>
      <c r="AF11" s="8">
        <f>IF(AE11="",0,IF(AE11="優勝",[3]現行XD用点数換算表!$B$18,IF(AE11="準優勝",[3]現行XD用点数換算表!$C$18,IF(AE11="ベスト4",[3]現行XD用点数換算表!$D$18,IF(AE11="ベスト8",[3]現行XD用点数換算表!$E$18,[3]現行XD用点数換算表!$F$18)))))</f>
        <v>0</v>
      </c>
      <c r="AG11" s="12"/>
      <c r="AH11" s="8">
        <f>IF(AG11="",0,IF(AG11="優勝",[3]現行XD用点数換算表!$B$19,IF(AG11="準優勝",[3]現行XD用点数換算表!$C$19,IF(AG11="ベスト4",[3]現行XD用点数換算表!$D$19,IF(AG11="ベスト8",[3]現行XD用点数換算表!$E$19,[3]現行XD用点数換算表!$F$19)))))</f>
        <v>0</v>
      </c>
      <c r="AI11" s="8">
        <f t="shared" si="0"/>
        <v>362</v>
      </c>
      <c r="AJ11" s="63"/>
    </row>
    <row r="12" spans="1:36" ht="17.25" customHeight="1" x14ac:dyDescent="0.55000000000000004">
      <c r="A12" s="58">
        <v>5</v>
      </c>
      <c r="B12" s="24" t="s">
        <v>50</v>
      </c>
      <c r="C12" s="24" t="s">
        <v>43</v>
      </c>
      <c r="D12" s="17">
        <v>4</v>
      </c>
      <c r="E12" s="25" t="s">
        <v>159</v>
      </c>
      <c r="F12" s="26" t="s">
        <v>160</v>
      </c>
      <c r="G12" s="12"/>
      <c r="H12" s="13">
        <f>IF(G12="",0,IF(G12="優勝",[3]現行XD用点数換算表!$B$2,IF(G12="準優勝",[3]現行XD用点数換算表!$C$2,IF(G12="ベスト4",[3]現行XD用点数換算表!$D$2,[3]現行XD用点数換算表!$E$2))))</f>
        <v>0</v>
      </c>
      <c r="I12" s="12"/>
      <c r="J12" s="8">
        <f>IF(I12="",0,IF(I12="優勝",[3]現行XD用点数換算表!$B$3,IF(I12="準優勝",[3]現行XD用点数換算表!$C$3,IF(I12="ベスト4",[3]現行XD用点数換算表!$D$3,[3]現行XD用点数換算表!$E$3))))</f>
        <v>0</v>
      </c>
      <c r="K12" s="12" t="s">
        <v>3</v>
      </c>
      <c r="L12" s="8">
        <f>IF(K12="",0,IF(K12="優勝",[2]現行XD用点数換算表!$B$4,IF(K12="準優勝",[2]現行XD用点数換算表!$C$4,IF(K12="ベスト4",[2]現行XD用点数換算表!$D$4,IF(K12="ベスト8",[2]現行XD用点数換算表!$E$4,IF(K12="ベスト16",[2]現行XD用点数換算表!$F$4,IF(K12="ベスト32",[2]現行XD用点数換算表!$G$4,"")))))))</f>
        <v>240</v>
      </c>
      <c r="M12" s="12"/>
      <c r="N12" s="8">
        <f>IF(M12="",0,IF(M12="優勝",[3]現行XD用点数換算表!$B$5,IF(M12="準優勝",[3]現行XD用点数換算表!$C$5,IF(M12="ベスト4",[3]現行XD用点数換算表!$D$5,IF(M12="ベスト8",[3]現行XD用点数換算表!$E$5,IF(M12="ベスト16",[3]現行XD用点数換算表!$F$5,IF(M12="ベスト32",[3]現行XD用点数換算表!$G$5,"")))))))</f>
        <v>0</v>
      </c>
      <c r="O12" s="12" t="s">
        <v>5</v>
      </c>
      <c r="P12" s="8">
        <f>IF(O12="",0,IF(O12="優勝",[3]現行XD用点数換算表!$B$6,IF(O12="準優勝",[3]現行XD用点数換算表!$C$6,IF(O12="ベスト4",[3]現行XD用点数換算表!$D$6,IF(O12="ベスト8",[3]現行XD用点数換算表!$E$6,IF(O12="ベスト16",[3]現行XD用点数換算表!$F$6,IF(O12="ベスト32",[3]現行XD用点数換算表!$G$6,"")))))))</f>
        <v>30</v>
      </c>
      <c r="Q12" s="12"/>
      <c r="R12" s="8">
        <f>IF(Q12="",0,IF(Q12="優勝",[3]現行XD用点数換算表!$B$7,IF(Q12="準優勝",[3]現行XD用点数換算表!$C$7,IF(Q12="ベスト4",[3]現行XD用点数換算表!$D$7,IF(Q12="ベスト8",[3]現行XD用点数換算表!$E$7,[3]現行XD用点数換算表!$F$7)))))</f>
        <v>0</v>
      </c>
      <c r="S12" s="12"/>
      <c r="T12" s="8">
        <f>IF(S12="",0,IF(S12="優勝",[3]現行XD用点数換算表!$B$8,IF(S12="準優勝",[3]現行XD用点数換算表!$C$8,IF(S12="ベスト4",[3]現行XD用点数換算表!$D$8,IF(S12="ベスト8",[3]現行XD用点数換算表!$E$8,[3]現行XD用点数換算表!$F$8)))))</f>
        <v>0</v>
      </c>
      <c r="U12" s="12"/>
      <c r="V12" s="14">
        <f>IF(U12="",0,IF(U12="優勝",[3]現行XD用点数換算表!$B$13,IF(U12="準優勝",[3]現行XD用点数換算表!$C$13,IF(U12="ベスト4",[3]現行XD用点数換算表!$D$13,[3]現行XD用点数換算表!$E$13))))</f>
        <v>0</v>
      </c>
      <c r="W12" s="12"/>
      <c r="X12" s="8">
        <f>IF(W12="",0,IF(W12="優勝",[3]現行XD用点数換算表!$B$14,IF(W12="準優勝",[3]現行XD用点数換算表!$C$14,IF(W12="ベスト4",[3]現行XD用点数換算表!$D$14,[3]現行XD用点数換算表!$E$14))))</f>
        <v>0</v>
      </c>
      <c r="Y12" s="12"/>
      <c r="Z12" s="8">
        <f>IF(Y12="",0,IF(Y12="優勝",[2]現行XD用点数換算表!$B$15,IF(Y12="準優勝",[2]現行XD用点数換算表!$C$15,IF(Y12="ベスト4",[2]現行XD用点数換算表!$D$15,IF(Y12="ベスト8",[2]現行XD用点数換算表!$E$15,IF(Y12="ベスト16",[2]現行XD用点数換算表!$F$15,IF(Y12="ベスト32",[2]現行XD用点数換算表!$G$15,"")))))))</f>
        <v>0</v>
      </c>
      <c r="AA12" s="12"/>
      <c r="AB12" s="8">
        <f>IF(AA12="",0,IF(AA12="優勝",[3]現行XD用点数換算表!$B$16,IF(AA12="準優勝",[3]現行XD用点数換算表!$C$16,IF(AA12="ベスト4",[3]現行XD用点数換算表!$D$16,IF(AA12="ベスト8",[3]現行XD用点数換算表!$E$16,IF(AA12="ベスト16",[3]現行XD用点数換算表!$F$16,IF(AA12="ベスト32",[3]現行XD用点数換算表!$G$16,"")))))))</f>
        <v>0</v>
      </c>
      <c r="AC12" s="12" t="s">
        <v>3</v>
      </c>
      <c r="AD12" s="8">
        <f>IF(AC12="",0,IF(AC12="優勝",[3]現行XD用点数換算表!$B$17,IF(AC12="準優勝",[3]現行XD用点数換算表!$C$17,IF(AC12="ベスト4",[3]現行XD用点数換算表!$D$17,IF(AC12="ベスト8",[3]現行XD用点数換算表!$E$17,IF(AC12="ベスト16",[3]現行XD用点数換算表!$F$17,IF(AC12="ベスト32",[3]現行XD用点数換算表!$G$17,"")))))))</f>
        <v>104</v>
      </c>
      <c r="AE12" s="12"/>
      <c r="AF12" s="8">
        <f>IF(AE12="",0,IF(AE12="優勝",[3]現行XD用点数換算表!$B$18,IF(AE12="準優勝",[3]現行XD用点数換算表!$C$18,IF(AE12="ベスト4",[3]現行XD用点数換算表!$D$18,IF(AE12="ベスト8",[3]現行XD用点数換算表!$E$18,[3]現行XD用点数換算表!$F$18)))))</f>
        <v>0</v>
      </c>
      <c r="AG12" s="12"/>
      <c r="AH12" s="8">
        <f>IF(AG12="",0,IF(AG12="優勝",[3]現行XD用点数換算表!$B$19,IF(AG12="準優勝",[3]現行XD用点数換算表!$C$19,IF(AG12="ベスト4",[3]現行XD用点数換算表!$D$19,IF(AG12="ベスト8",[3]現行XD用点数換算表!$E$19,[3]現行XD用点数換算表!$F$19)))))</f>
        <v>0</v>
      </c>
      <c r="AI12" s="8">
        <f t="shared" si="0"/>
        <v>374</v>
      </c>
      <c r="AJ12" s="62">
        <f t="shared" ref="AJ12" si="3">SUM(AI12:AI13)</f>
        <v>720</v>
      </c>
    </row>
    <row r="13" spans="1:36" ht="17.25" customHeight="1" x14ac:dyDescent="0.55000000000000004">
      <c r="A13" s="59"/>
      <c r="B13" s="24" t="s">
        <v>115</v>
      </c>
      <c r="C13" s="24" t="s">
        <v>43</v>
      </c>
      <c r="D13" s="17">
        <v>4</v>
      </c>
      <c r="E13" s="25" t="s">
        <v>159</v>
      </c>
      <c r="F13" s="26" t="s">
        <v>160</v>
      </c>
      <c r="G13" s="12"/>
      <c r="H13" s="13">
        <f>IF(G13="",0,IF(G13="優勝",[3]現行XD用点数換算表!$B$2,IF(G13="準優勝",[3]現行XD用点数換算表!$C$2,IF(G13="ベスト4",[3]現行XD用点数換算表!$D$2,[3]現行XD用点数換算表!$E$2))))</f>
        <v>0</v>
      </c>
      <c r="I13" s="12"/>
      <c r="J13" s="8">
        <f>IF(I13="",0,IF(I13="優勝",[3]現行XD用点数換算表!$B$3,IF(I13="準優勝",[3]現行XD用点数換算表!$C$3,IF(I13="ベスト4",[3]現行XD用点数換算表!$D$3,[3]現行XD用点数換算表!$E$3))))</f>
        <v>0</v>
      </c>
      <c r="K13" s="12" t="s">
        <v>3</v>
      </c>
      <c r="L13" s="8">
        <f>IF(K13="",0,IF(K13="優勝",[2]現行XD用点数換算表!$B$4,IF(K13="準優勝",[2]現行XD用点数換算表!$C$4,IF(K13="ベスト4",[2]現行XD用点数換算表!$D$4,IF(K13="ベスト8",[2]現行XD用点数換算表!$E$4,IF(K13="ベスト16",[2]現行XD用点数換算表!$F$4,IF(K13="ベスト32",[2]現行XD用点数換算表!$G$4,"")))))))</f>
        <v>240</v>
      </c>
      <c r="M13" s="12" t="s">
        <v>5</v>
      </c>
      <c r="N13" s="8">
        <f>IF(M13="",0,IF(M13="優勝",[3]現行XD用点数換算表!$B$5,IF(M13="準優勝",[3]現行XD用点数換算表!$C$5,IF(M13="ベスト4",[3]現行XD用点数換算表!$D$5,IF(M13="ベスト8",[3]現行XD用点数換算表!$E$5,IF(M13="ベスト16",[3]現行XD用点数換算表!$F$5,IF(M13="ベスト32",[3]現行XD用点数換算表!$G$5,"")))))))</f>
        <v>10</v>
      </c>
      <c r="O13" s="12"/>
      <c r="P13" s="8">
        <f>IF(O13="",0,IF(O13="優勝",[3]現行XD用点数換算表!$B$6,IF(O13="準優勝",[3]現行XD用点数換算表!$C$6,IF(O13="ベスト4",[3]現行XD用点数換算表!$D$6,IF(O13="ベスト8",[3]現行XD用点数換算表!$E$6,IF(O13="ベスト16",[3]現行XD用点数換算表!$F$6,IF(O13="ベスト32",[3]現行XD用点数換算表!$G$6,"")))))))</f>
        <v>0</v>
      </c>
      <c r="Q13" s="12"/>
      <c r="R13" s="8">
        <f>IF(Q13="",0,IF(Q13="優勝",[3]現行XD用点数換算表!$B$7,IF(Q13="準優勝",[3]現行XD用点数換算表!$C$7,IF(Q13="ベスト4",[3]現行XD用点数換算表!$D$7,IF(Q13="ベスト8",[3]現行XD用点数換算表!$E$7,[3]現行XD用点数換算表!$F$7)))))</f>
        <v>0</v>
      </c>
      <c r="S13" s="12"/>
      <c r="T13" s="8">
        <f>IF(S13="",0,IF(S13="優勝",[3]現行XD用点数換算表!$B$8,IF(S13="準優勝",[3]現行XD用点数換算表!$C$8,IF(S13="ベスト4",[3]現行XD用点数換算表!$D$8,IF(S13="ベスト8",[3]現行XD用点数換算表!$E$8,[3]現行XD用点数換算表!$F$8)))))</f>
        <v>0</v>
      </c>
      <c r="U13" s="12"/>
      <c r="V13" s="14">
        <f>IF(U13="",0,IF(U13="優勝",[3]現行XD用点数換算表!$B$13,IF(U13="準優勝",[3]現行XD用点数換算表!$C$13,IF(U13="ベスト4",[3]現行XD用点数換算表!$D$13,[3]現行XD用点数換算表!$E$13))))</f>
        <v>0</v>
      </c>
      <c r="W13" s="12"/>
      <c r="X13" s="8">
        <f>IF(W13="",0,IF(W13="優勝",[3]現行XD用点数換算表!$B$14,IF(W13="準優勝",[3]現行XD用点数換算表!$C$14,IF(W13="ベスト4",[3]現行XD用点数換算表!$D$14,[3]現行XD用点数換算表!$E$14))))</f>
        <v>0</v>
      </c>
      <c r="Y13" s="12"/>
      <c r="Z13" s="8">
        <f>IF(Y13="",0,IF(Y13="優勝",[2]現行XD用点数換算表!$B$15,IF(Y13="準優勝",[2]現行XD用点数換算表!$C$15,IF(Y13="ベスト4",[2]現行XD用点数換算表!$D$15,IF(Y13="ベスト8",[2]現行XD用点数換算表!$E$15,IF(Y13="ベスト16",[2]現行XD用点数換算表!$F$15,IF(Y13="ベスト32",[2]現行XD用点数換算表!$G$15,"")))))))</f>
        <v>0</v>
      </c>
      <c r="AA13" s="12" t="s">
        <v>2</v>
      </c>
      <c r="AB13" s="8">
        <f>IF(AA13="",0,IF(AA13="優勝",[3]現行XD用点数換算表!$B$16,IF(AA13="準優勝",[3]現行XD用点数換算表!$C$16,IF(AA13="ベスト4",[3]現行XD用点数換算表!$D$16,IF(AA13="ベスト8",[3]現行XD用点数換算表!$E$16,IF(AA13="ベスト16",[3]現行XD用点数換算表!$F$16,IF(AA13="ベスト32",[3]現行XD用点数換算表!$G$16,"")))))))</f>
        <v>96</v>
      </c>
      <c r="AC13" s="12"/>
      <c r="AD13" s="8">
        <f>IF(AC13="",0,IF(AC13="優勝",[3]現行XD用点数換算表!$B$17,IF(AC13="準優勝",[3]現行XD用点数換算表!$C$17,IF(AC13="ベスト4",[3]現行XD用点数換算表!$D$17,IF(AC13="ベスト8",[3]現行XD用点数換算表!$E$17,IF(AC13="ベスト16",[3]現行XD用点数換算表!$F$17,IF(AC13="ベスト32",[3]現行XD用点数換算表!$G$17,"")))))))</f>
        <v>0</v>
      </c>
      <c r="AE13" s="12"/>
      <c r="AF13" s="8">
        <f>IF(AE13="",0,IF(AE13="優勝",[3]現行XD用点数換算表!$B$18,IF(AE13="準優勝",[3]現行XD用点数換算表!$C$18,IF(AE13="ベスト4",[3]現行XD用点数換算表!$D$18,IF(AE13="ベスト8",[3]現行XD用点数換算表!$E$18,[3]現行XD用点数換算表!$F$18)))))</f>
        <v>0</v>
      </c>
      <c r="AG13" s="12"/>
      <c r="AH13" s="8">
        <f>IF(AG13="",0,IF(AG13="優勝",[3]現行XD用点数換算表!$B$19,IF(AG13="準優勝",[3]現行XD用点数換算表!$C$19,IF(AG13="ベスト4",[3]現行XD用点数換算表!$D$19,IF(AG13="ベスト8",[3]現行XD用点数換算表!$E$19,[3]現行XD用点数換算表!$F$19)))))</f>
        <v>0</v>
      </c>
      <c r="AI13" s="8">
        <f t="shared" si="0"/>
        <v>346</v>
      </c>
      <c r="AJ13" s="63"/>
    </row>
    <row r="14" spans="1:36" ht="17.25" customHeight="1" x14ac:dyDescent="0.55000000000000004">
      <c r="A14" s="56">
        <v>6</v>
      </c>
      <c r="B14" s="19" t="s">
        <v>44</v>
      </c>
      <c r="C14" s="19" t="s">
        <v>45</v>
      </c>
      <c r="D14" s="12">
        <v>3</v>
      </c>
      <c r="E14" s="25" t="s">
        <v>159</v>
      </c>
      <c r="F14" s="26" t="s">
        <v>160</v>
      </c>
      <c r="G14" s="12"/>
      <c r="H14" s="13">
        <f>IF(G14="",0,IF(G14="優勝",[3]現行XD用点数換算表!$B$2,IF(G14="準優勝",[3]現行XD用点数換算表!$C$2,IF(G14="ベスト4",[3]現行XD用点数換算表!$D$2,[3]現行XD用点数換算表!$E$2))))</f>
        <v>0</v>
      </c>
      <c r="I14" s="12"/>
      <c r="J14" s="8">
        <f>IF(I14="",0,IF(I14="優勝",[3]現行XD用点数換算表!$B$3,IF(I14="準優勝",[3]現行XD用点数換算表!$C$3,IF(I14="ベスト4",[3]現行XD用点数換算表!$D$3,[3]現行XD用点数換算表!$E$3))))</f>
        <v>0</v>
      </c>
      <c r="K14" s="12" t="s">
        <v>5</v>
      </c>
      <c r="L14" s="8">
        <f>IF(K14="",0,IF(K14="優勝",[2]現行XD用点数換算表!$B$4,IF(K14="準優勝",[2]現行XD用点数換算表!$C$4,IF(K14="ベスト4",[2]現行XD用点数換算表!$D$4,IF(K14="ベスト8",[2]現行XD用点数換算表!$E$4,IF(K14="ベスト16",[2]現行XD用点数換算表!$F$4,IF(K14="ベスト32",[2]現行XD用点数換算表!$G$4,"")))))))</f>
        <v>80</v>
      </c>
      <c r="M14" s="12" t="s">
        <v>5</v>
      </c>
      <c r="N14" s="8">
        <f>IF(M14="",0,IF(M14="優勝",[3]現行XD用点数換算表!$B$5,IF(M14="準優勝",[3]現行XD用点数換算表!$C$5,IF(M14="ベスト4",[3]現行XD用点数換算表!$D$5,IF(M14="ベスト8",[3]現行XD用点数換算表!$E$5,IF(M14="ベスト16",[3]現行XD用点数換算表!$F$5,IF(M14="ベスト32",[3]現行XD用点数換算表!$G$5,"")))))))</f>
        <v>10</v>
      </c>
      <c r="O14" s="12" t="s">
        <v>2</v>
      </c>
      <c r="P14" s="8">
        <f>IF(O14="",0,IF(O14="優勝",[3]現行XD用点数換算表!$B$6,IF(O14="準優勝",[3]現行XD用点数換算表!$C$6,IF(O14="ベスト4",[3]現行XD用点数換算表!$D$6,IF(O14="ベスト8",[3]現行XD用点数換算表!$E$6,IF(O14="ベスト16",[3]現行XD用点数換算表!$F$6,IF(O14="ベスト32",[3]現行XD用点数換算表!$G$6,"")))))))</f>
        <v>170</v>
      </c>
      <c r="Q14" s="12"/>
      <c r="R14" s="8">
        <f>IF(Q14="",0,IF(Q14="優勝",[3]現行XD用点数換算表!$B$7,IF(Q14="準優勝",[3]現行XD用点数換算表!$C$7,IF(Q14="ベスト4",[3]現行XD用点数換算表!$D$7,IF(Q14="ベスト8",[3]現行XD用点数換算表!$E$7,[3]現行XD用点数換算表!$F$7)))))</f>
        <v>0</v>
      </c>
      <c r="S14" s="12"/>
      <c r="T14" s="8">
        <f>IF(S14="",0,IF(S14="優勝",[3]現行XD用点数換算表!$B$8,IF(S14="準優勝",[3]現行XD用点数換算表!$C$8,IF(S14="ベスト4",[3]現行XD用点数換算表!$D$8,IF(S14="ベスト8",[3]現行XD用点数換算表!$E$8,[3]現行XD用点数換算表!$F$8)))))</f>
        <v>0</v>
      </c>
      <c r="U14" s="12"/>
      <c r="V14" s="14">
        <f>IF(U14="",0,IF(U14="優勝",[3]現行XD用点数換算表!$B$13,IF(U14="準優勝",[3]現行XD用点数換算表!$C$13,IF(U14="ベスト4",[3]現行XD用点数換算表!$D$13,[3]現行XD用点数換算表!$E$13))))</f>
        <v>0</v>
      </c>
      <c r="W14" s="12"/>
      <c r="X14" s="8">
        <f>IF(W14="",0,IF(W14="優勝",[3]現行XD用点数換算表!$B$14,IF(W14="準優勝",[3]現行XD用点数換算表!$C$14,IF(W14="ベスト4",[3]現行XD用点数換算表!$D$14,[3]現行XD用点数換算表!$E$14))))</f>
        <v>0</v>
      </c>
      <c r="Y14" s="12" t="s">
        <v>5</v>
      </c>
      <c r="Z14" s="8">
        <f>IF(Y14="",0,IF(Y14="優勝",[2]現行XD用点数換算表!$B$15,IF(Y14="準優勝",[2]現行XD用点数換算表!$C$15,IF(Y14="ベスト4",[2]現行XD用点数換算表!$D$15,IF(Y14="ベスト8",[2]現行XD用点数換算表!$E$15,IF(Y14="ベスト16",[2]現行XD用点数換算表!$F$15,IF(Y14="ベスト32",[2]現行XD用点数換算表!$G$15,"")))))))</f>
        <v>64</v>
      </c>
      <c r="AA14" s="12" t="s">
        <v>0</v>
      </c>
      <c r="AB14" s="8">
        <f>IF(AA14="",0,IF(AA14="優勝",[3]現行XD用点数換算表!$B$16,IF(AA14="準優勝",[3]現行XD用点数換算表!$C$16,IF(AA14="ベスト4",[3]現行XD用点数換算表!$D$16,IF(AA14="ベスト8",[3]現行XD用点数換算表!$E$16,IF(AA14="ベスト16",[3]現行XD用点数換算表!$F$16,IF(AA14="ベスト32",[3]現行XD用点数換算表!$G$16,"")))))))</f>
        <v>160</v>
      </c>
      <c r="AC14" s="12" t="s">
        <v>5</v>
      </c>
      <c r="AD14" s="8">
        <f>IF(AC14="",0,IF(AC14="優勝",[3]現行XD用点数換算表!$B$17,IF(AC14="準優勝",[3]現行XD用点数換算表!$C$17,IF(AC14="ベスト4",[3]現行XD用点数換算表!$D$17,IF(AC14="ベスト8",[3]現行XD用点数換算表!$E$17,IF(AC14="ベスト16",[3]現行XD用点数換算表!$F$17,IF(AC14="ベスト32",[3]現行XD用点数換算表!$G$17,"")))))))</f>
        <v>24</v>
      </c>
      <c r="AE14" s="12"/>
      <c r="AF14" s="8">
        <f>IF(AE14="",0,IF(AE14="優勝",[3]現行XD用点数換算表!$B$18,IF(AE14="準優勝",[3]現行XD用点数換算表!$C$18,IF(AE14="ベスト4",[3]現行XD用点数換算表!$D$18,IF(AE14="ベスト8",[3]現行XD用点数換算表!$E$18,[3]現行XD用点数換算表!$F$18)))))</f>
        <v>0</v>
      </c>
      <c r="AG14" s="12"/>
      <c r="AH14" s="8">
        <f>IF(AG14="",0,IF(AG14="優勝",[3]現行XD用点数換算表!$B$19,IF(AG14="準優勝",[3]現行XD用点数換算表!$C$19,IF(AG14="ベスト4",[3]現行XD用点数換算表!$D$19,IF(AG14="ベスト8",[3]現行XD用点数換算表!$E$19,[3]現行XD用点数換算表!$F$19)))))</f>
        <v>0</v>
      </c>
      <c r="AI14" s="8">
        <f t="shared" si="0"/>
        <v>508</v>
      </c>
      <c r="AJ14" s="62">
        <f t="shared" ref="AJ14" si="4">SUM(AI14:AI15)</f>
        <v>692</v>
      </c>
    </row>
    <row r="15" spans="1:36" ht="17.25" customHeight="1" x14ac:dyDescent="0.55000000000000004">
      <c r="A15" s="57"/>
      <c r="B15" s="12" t="s">
        <v>122</v>
      </c>
      <c r="C15" s="12" t="s">
        <v>45</v>
      </c>
      <c r="D15" s="12">
        <v>4</v>
      </c>
      <c r="E15" s="25" t="s">
        <v>159</v>
      </c>
      <c r="F15" s="26" t="s">
        <v>160</v>
      </c>
      <c r="G15" s="12"/>
      <c r="H15" s="13">
        <f>IF(G15="",0,IF(G15="優勝",[3]現行XD用点数換算表!$B$2,IF(G15="準優勝",[3]現行XD用点数換算表!$C$2,IF(G15="ベスト4",[3]現行XD用点数換算表!$D$2,[3]現行XD用点数換算表!$E$2))))</f>
        <v>0</v>
      </c>
      <c r="I15" s="12"/>
      <c r="J15" s="8">
        <f>IF(I15="",0,IF(I15="優勝",[3]現行XD用点数換算表!$B$3,IF(I15="準優勝",[3]現行XD用点数換算表!$C$3,IF(I15="ベスト4",[3]現行XD用点数換算表!$D$3,[3]現行XD用点数換算表!$E$3))))</f>
        <v>0</v>
      </c>
      <c r="K15" s="12" t="s">
        <v>5</v>
      </c>
      <c r="L15" s="8">
        <f>IF(K15="",0,IF(K15="優勝",[2]現行XD用点数換算表!$B$4,IF(K15="準優勝",[2]現行XD用点数換算表!$C$4,IF(K15="ベスト4",[2]現行XD用点数換算表!$D$4,IF(K15="ベスト8",[2]現行XD用点数換算表!$E$4,IF(K15="ベスト16",[2]現行XD用点数換算表!$F$4,IF(K15="ベスト32",[2]現行XD用点数換算表!$G$4,"")))))))</f>
        <v>80</v>
      </c>
      <c r="M15" s="12" t="s">
        <v>4</v>
      </c>
      <c r="N15" s="8">
        <f>IF(M15="",0,IF(M15="優勝",[3]現行XD用点数換算表!$B$5,IF(M15="準優勝",[3]現行XD用点数換算表!$C$5,IF(M15="ベスト4",[3]現行XD用点数換算表!$D$5,IF(M15="ベスト8",[3]現行XD用点数換算表!$E$5,IF(M15="ベスト16",[3]現行XD用点数換算表!$F$5,IF(M15="ベスト32",[3]現行XD用点数換算表!$G$5,"")))))))</f>
        <v>40</v>
      </c>
      <c r="O15" s="12"/>
      <c r="P15" s="8">
        <f>IF(O15="",0,IF(O15="優勝",[3]現行XD用点数換算表!$B$6,IF(O15="準優勝",[3]現行XD用点数換算表!$C$6,IF(O15="ベスト4",[3]現行XD用点数換算表!$D$6,IF(O15="ベスト8",[3]現行XD用点数換算表!$E$6,IF(O15="ベスト16",[3]現行XD用点数換算表!$F$6,IF(O15="ベスト32",[3]現行XD用点数換算表!$G$6,"")))))))</f>
        <v>0</v>
      </c>
      <c r="Q15" s="12"/>
      <c r="R15" s="8">
        <f>IF(Q15="",0,IF(Q15="優勝",[3]現行XD用点数換算表!$B$7,IF(Q15="準優勝",[3]現行XD用点数換算表!$C$7,IF(Q15="ベスト4",[3]現行XD用点数換算表!$D$7,IF(Q15="ベスト8",[3]現行XD用点数換算表!$E$7,[3]現行XD用点数換算表!$F$7)))))</f>
        <v>0</v>
      </c>
      <c r="S15" s="12"/>
      <c r="T15" s="8">
        <f>IF(S15="",0,IF(S15="優勝",[3]現行XD用点数換算表!$B$8,IF(S15="準優勝",[3]現行XD用点数換算表!$C$8,IF(S15="ベスト4",[3]現行XD用点数換算表!$D$8,IF(S15="ベスト8",[3]現行XD用点数換算表!$E$8,[3]現行XD用点数換算表!$F$8)))))</f>
        <v>0</v>
      </c>
      <c r="U15" s="12"/>
      <c r="V15" s="14">
        <f>IF(U15="",0,IF(U15="優勝",[3]現行XD用点数換算表!$B$13,IF(U15="準優勝",[3]現行XD用点数換算表!$C$13,IF(U15="ベスト4",[3]現行XD用点数換算表!$D$13,[3]現行XD用点数換算表!$E$13))))</f>
        <v>0</v>
      </c>
      <c r="W15" s="12"/>
      <c r="X15" s="8">
        <f>IF(W15="",0,IF(W15="優勝",[3]現行XD用点数換算表!$B$14,IF(W15="準優勝",[3]現行XD用点数換算表!$C$14,IF(W15="ベスト4",[3]現行XD用点数換算表!$D$14,[3]現行XD用点数換算表!$E$14))))</f>
        <v>0</v>
      </c>
      <c r="Y15" s="12" t="s">
        <v>5</v>
      </c>
      <c r="Z15" s="8">
        <f>IF(Y15="",0,IF(Y15="優勝",[2]現行XD用点数換算表!$B$15,IF(Y15="準優勝",[2]現行XD用点数換算表!$C$15,IF(Y15="ベスト4",[2]現行XD用点数換算表!$D$15,IF(Y15="ベスト8",[2]現行XD用点数換算表!$E$15,IF(Y15="ベスト16",[2]現行XD用点数換算表!$F$15,IF(Y15="ベスト32",[2]現行XD用点数換算表!$G$15,"")))))))</f>
        <v>64</v>
      </c>
      <c r="AA15" s="12"/>
      <c r="AB15" s="8">
        <f>IF(AA15="",0,IF(AA15="優勝",[3]現行XD用点数換算表!$B$16,IF(AA15="準優勝",[3]現行XD用点数換算表!$C$16,IF(AA15="ベスト4",[3]現行XD用点数換算表!$D$16,IF(AA15="ベスト8",[3]現行XD用点数換算表!$E$16,IF(AA15="ベスト16",[3]現行XD用点数換算表!$F$16,IF(AA15="ベスト32",[3]現行XD用点数換算表!$G$16,"")))))))</f>
        <v>0</v>
      </c>
      <c r="AC15" s="12"/>
      <c r="AD15" s="8">
        <f>IF(AC15="",0,IF(AC15="優勝",[3]現行XD用点数換算表!$B$17,IF(AC15="準優勝",[3]現行XD用点数換算表!$C$17,IF(AC15="ベスト4",[3]現行XD用点数換算表!$D$17,IF(AC15="ベスト8",[3]現行XD用点数換算表!$E$17,IF(AC15="ベスト16",[3]現行XD用点数換算表!$F$17,IF(AC15="ベスト32",[3]現行XD用点数換算表!$G$17,"")))))))</f>
        <v>0</v>
      </c>
      <c r="AE15" s="12"/>
      <c r="AF15" s="8">
        <f>IF(AE15="",0,IF(AE15="優勝",[3]現行XD用点数換算表!$B$18,IF(AE15="準優勝",[3]現行XD用点数換算表!$C$18,IF(AE15="ベスト4",[3]現行XD用点数換算表!$D$18,IF(AE15="ベスト8",[3]現行XD用点数換算表!$E$18,[3]現行XD用点数換算表!$F$18)))))</f>
        <v>0</v>
      </c>
      <c r="AG15" s="12"/>
      <c r="AH15" s="8">
        <f>IF(AG15="",0,IF(AG15="優勝",[3]現行XD用点数換算表!$B$19,IF(AG15="準優勝",[3]現行XD用点数換算表!$C$19,IF(AG15="ベスト4",[3]現行XD用点数換算表!$D$19,IF(AG15="ベスト8",[3]現行XD用点数換算表!$E$19,[3]現行XD用点数換算表!$F$19)))))</f>
        <v>0</v>
      </c>
      <c r="AI15" s="8">
        <f t="shared" si="0"/>
        <v>184</v>
      </c>
      <c r="AJ15" s="63"/>
    </row>
    <row r="16" spans="1:36" ht="17.25" customHeight="1" x14ac:dyDescent="0.55000000000000004">
      <c r="A16" s="56">
        <v>7</v>
      </c>
      <c r="B16" s="12" t="s">
        <v>46</v>
      </c>
      <c r="C16" s="12" t="s">
        <v>47</v>
      </c>
      <c r="D16" s="12">
        <v>4</v>
      </c>
      <c r="E16" s="25" t="s">
        <v>159</v>
      </c>
      <c r="F16" s="26" t="s">
        <v>160</v>
      </c>
      <c r="G16" s="12"/>
      <c r="H16" s="13">
        <f>IF(G16="",0,IF(G16="優勝",[3]現行XD用点数換算表!$B$2,IF(G16="準優勝",[3]現行XD用点数換算表!$C$2,IF(G16="ベスト4",[3]現行XD用点数換算表!$D$2,[3]現行XD用点数換算表!$E$2))))</f>
        <v>0</v>
      </c>
      <c r="I16" s="12"/>
      <c r="J16" s="8">
        <f>IF(I16="",0,IF(I16="優勝",[3]現行XD用点数換算表!$B$3,IF(I16="準優勝",[3]現行XD用点数換算表!$C$3,IF(I16="ベスト4",[3]現行XD用点数換算表!$D$3,[3]現行XD用点数換算表!$E$3))))</f>
        <v>0</v>
      </c>
      <c r="K16" s="12" t="s">
        <v>5</v>
      </c>
      <c r="L16" s="8">
        <f>IF(K16="",0,IF(K16="優勝",[2]現行XD用点数換算表!$B$4,IF(K16="準優勝",[2]現行XD用点数換算表!$C$4,IF(K16="ベスト4",[2]現行XD用点数換算表!$D$4,IF(K16="ベスト8",[2]現行XD用点数換算表!$E$4,IF(K16="ベスト16",[2]現行XD用点数換算表!$F$4,IF(K16="ベスト32",[2]現行XD用点数換算表!$G$4,"")))))))</f>
        <v>80</v>
      </c>
      <c r="M16" s="12" t="s">
        <v>3</v>
      </c>
      <c r="N16" s="8">
        <f>IF(M16="",0,IF(M16="優勝",[3]現行XD用点数換算表!$B$5,IF(M16="準優勝",[3]現行XD用点数換算表!$C$5,IF(M16="ベスト4",[3]現行XD用点数換算表!$D$5,IF(M16="ベスト8",[3]現行XD用点数換算表!$E$5,IF(M16="ベスト16",[3]現行XD用点数換算表!$F$5,IF(M16="ベスト32",[3]現行XD用点数換算表!$G$5,"")))))))</f>
        <v>80</v>
      </c>
      <c r="O16" s="12" t="s">
        <v>4</v>
      </c>
      <c r="P16" s="8">
        <f>IF(O16="",0,IF(O16="優勝",[3]現行XD用点数換算表!$B$6,IF(O16="準優勝",[3]現行XD用点数換算表!$C$6,IF(O16="ベスト4",[3]現行XD用点数換算表!$D$6,IF(O16="ベスト8",[3]現行XD用点数換算表!$E$6,IF(O16="ベスト16",[3]現行XD用点数換算表!$F$6,IF(O16="ベスト32",[3]現行XD用点数換算表!$G$6,"")))))))</f>
        <v>90</v>
      </c>
      <c r="Q16" s="12"/>
      <c r="R16" s="8">
        <f>IF(Q16="",0,IF(Q16="優勝",[3]現行XD用点数換算表!$B$7,IF(Q16="準優勝",[3]現行XD用点数換算表!$C$7,IF(Q16="ベスト4",[3]現行XD用点数換算表!$D$7,IF(Q16="ベスト8",[3]現行XD用点数換算表!$E$7,[3]現行XD用点数換算表!$F$7)))))</f>
        <v>0</v>
      </c>
      <c r="S16" s="12"/>
      <c r="T16" s="8">
        <f>IF(S16="",0,IF(S16="優勝",[3]現行XD用点数換算表!$B$8,IF(S16="準優勝",[3]現行XD用点数換算表!$C$8,IF(S16="ベスト4",[3]現行XD用点数換算表!$D$8,IF(S16="ベスト8",[3]現行XD用点数換算表!$E$8,[3]現行XD用点数換算表!$F$8)))))</f>
        <v>0</v>
      </c>
      <c r="U16" s="12"/>
      <c r="V16" s="14">
        <f>IF(U16="",0,IF(U16="優勝",[3]現行XD用点数換算表!$B$13,IF(U16="準優勝",[3]現行XD用点数換算表!$C$13,IF(U16="ベスト4",[3]現行XD用点数換算表!$D$13,[3]現行XD用点数換算表!$E$13))))</f>
        <v>0</v>
      </c>
      <c r="W16" s="12"/>
      <c r="X16" s="8">
        <f>IF(W16="",0,IF(W16="優勝",[3]現行XD用点数換算表!$B$14,IF(W16="準優勝",[3]現行XD用点数換算表!$C$14,IF(W16="ベスト4",[3]現行XD用点数換算表!$D$14,[3]現行XD用点数換算表!$E$14))))</f>
        <v>0</v>
      </c>
      <c r="Y16" s="12" t="s">
        <v>4</v>
      </c>
      <c r="Z16" s="8">
        <f>IF(Y16="",0,IF(Y16="優勝",[2]現行XD用点数換算表!$B$15,IF(Y16="準優勝",[2]現行XD用点数換算表!$C$15,IF(Y16="ベスト4",[2]現行XD用点数換算表!$D$15,IF(Y16="ベスト8",[2]現行XD用点数換算表!$E$15,IF(Y16="ベスト16",[2]現行XD用点数換算表!$F$15,IF(Y16="ベスト32",[2]現行XD用点数換算表!$G$15,"")))))))</f>
        <v>128</v>
      </c>
      <c r="AA16" s="12"/>
      <c r="AB16" s="8">
        <f>IF(AA16="",0,IF(AA16="優勝",[3]現行XD用点数換算表!$B$16,IF(AA16="準優勝",[3]現行XD用点数換算表!$C$16,IF(AA16="ベスト4",[3]現行XD用点数換算表!$D$16,IF(AA16="ベスト8",[3]現行XD用点数換算表!$E$16,IF(AA16="ベスト16",[3]現行XD用点数換算表!$F$16,IF(AA16="ベスト32",[3]現行XD用点数換算表!$G$16,"")))))))</f>
        <v>0</v>
      </c>
      <c r="AC16" s="12" t="s">
        <v>4</v>
      </c>
      <c r="AD16" s="8">
        <f>IF(AC16="",0,IF(AC16="優勝",[3]現行XD用点数換算表!$B$17,IF(AC16="準優勝",[3]現行XD用点数換算表!$C$17,IF(AC16="ベスト4",[3]現行XD用点数換算表!$D$17,IF(AC16="ベスト8",[3]現行XD用点数換算表!$E$17,IF(AC16="ベスト16",[3]現行XD用点数換算表!$F$17,IF(AC16="ベスト32",[3]現行XD用点数換算表!$G$17,"")))))))</f>
        <v>72</v>
      </c>
      <c r="AE16" s="12"/>
      <c r="AF16" s="8">
        <f>IF(AE16="",0,IF(AE16="優勝",[3]現行XD用点数換算表!$B$18,IF(AE16="準優勝",[3]現行XD用点数換算表!$C$18,IF(AE16="ベスト4",[3]現行XD用点数換算表!$D$18,IF(AE16="ベスト8",[3]現行XD用点数換算表!$E$18,[3]現行XD用点数換算表!$F$18)))))</f>
        <v>0</v>
      </c>
      <c r="AG16" s="12"/>
      <c r="AH16" s="8">
        <f>IF(AG16="",0,IF(AG16="優勝",[3]現行XD用点数換算表!$B$19,IF(AG16="準優勝",[3]現行XD用点数換算表!$C$19,IF(AG16="ベスト4",[3]現行XD用点数換算表!$D$19,IF(AG16="ベスト8",[3]現行XD用点数換算表!$E$19,[3]現行XD用点数換算表!$F$19)))))</f>
        <v>0</v>
      </c>
      <c r="AI16" s="8">
        <f t="shared" si="0"/>
        <v>450</v>
      </c>
      <c r="AJ16" s="56">
        <f t="shared" ref="AJ16:AJ42" si="5">SUM(AI16:AI17)</f>
        <v>684</v>
      </c>
    </row>
    <row r="17" spans="1:36" ht="17.25" customHeight="1" x14ac:dyDescent="0.55000000000000004">
      <c r="A17" s="57"/>
      <c r="B17" s="12" t="s">
        <v>118</v>
      </c>
      <c r="C17" s="12" t="s">
        <v>119</v>
      </c>
      <c r="D17" s="12">
        <v>4</v>
      </c>
      <c r="E17" s="25" t="s">
        <v>159</v>
      </c>
      <c r="F17" s="26" t="s">
        <v>160</v>
      </c>
      <c r="G17" s="12"/>
      <c r="H17" s="13">
        <f>IF(G17="",0,IF(G17="優勝",[3]現行XD用点数換算表!$B$2,IF(G17="準優勝",[3]現行XD用点数換算表!$C$2,IF(G17="ベスト4",[3]現行XD用点数換算表!$D$2,[3]現行XD用点数換算表!$E$2))))</f>
        <v>0</v>
      </c>
      <c r="I17" s="12"/>
      <c r="J17" s="8">
        <f>IF(I17="",0,IF(I17="優勝",[3]現行XD用点数換算表!$B$3,IF(I17="準優勝",[3]現行XD用点数換算表!$C$3,IF(I17="ベスト4",[3]現行XD用点数換算表!$D$3,[3]現行XD用点数換算表!$E$3))))</f>
        <v>0</v>
      </c>
      <c r="K17" s="12"/>
      <c r="L17" s="8">
        <f>IF(K17="",0,IF(K17="優勝",[2]現行XD用点数換算表!$B$4,IF(K17="準優勝",[2]現行XD用点数換算表!$C$4,IF(K17="ベスト4",[2]現行XD用点数換算表!$D$4,IF(K17="ベスト8",[2]現行XD用点数換算表!$E$4,IF(K17="ベスト16",[2]現行XD用点数換算表!$F$4,IF(K17="ベスト32",[2]現行XD用点数換算表!$G$4,"")))))))</f>
        <v>0</v>
      </c>
      <c r="M17" s="12"/>
      <c r="N17" s="8">
        <f>IF(M17="",0,IF(M17="優勝",[3]現行XD用点数換算表!$B$5,IF(M17="準優勝",[3]現行XD用点数換算表!$C$5,IF(M17="ベスト4",[3]現行XD用点数換算表!$D$5,IF(M17="ベスト8",[3]現行XD用点数換算表!$E$5,IF(M17="ベスト16",[3]現行XD用点数換算表!$F$5,IF(M17="ベスト32",[3]現行XD用点数換算表!$G$5,"")))))))</f>
        <v>0</v>
      </c>
      <c r="O17" s="12" t="s">
        <v>3</v>
      </c>
      <c r="P17" s="8">
        <f>IF(O17="",0,IF(O17="優勝",[3]現行XD用点数換算表!$B$6,IF(O17="準優勝",[3]現行XD用点数換算表!$C$6,IF(O17="ベスト4",[3]現行XD用点数換算表!$D$6,IF(O17="ベスト8",[3]現行XD用点数換算表!$E$6,IF(O17="ベスト16",[3]現行XD用点数換算表!$F$6,IF(O17="ベスト32",[3]現行XD用点数換算表!$G$6,"")))))))</f>
        <v>130</v>
      </c>
      <c r="Q17" s="12"/>
      <c r="R17" s="8">
        <f>IF(Q17="",0,IF(Q17="優勝",[3]現行XD用点数換算表!$B$7,IF(Q17="準優勝",[3]現行XD用点数換算表!$C$7,IF(Q17="ベスト4",[3]現行XD用点数換算表!$D$7,IF(Q17="ベスト8",[3]現行XD用点数換算表!$E$7,[3]現行XD用点数換算表!$F$7)))))</f>
        <v>0</v>
      </c>
      <c r="S17" s="12"/>
      <c r="T17" s="8">
        <f>IF(S17="",0,IF(S17="優勝",[3]現行XD用点数換算表!$B$8,IF(S17="準優勝",[3]現行XD用点数換算表!$C$8,IF(S17="ベスト4",[3]現行XD用点数換算表!$D$8,IF(S17="ベスト8",[3]現行XD用点数換算表!$E$8,[3]現行XD用点数換算表!$F$8)))))</f>
        <v>0</v>
      </c>
      <c r="U17" s="12"/>
      <c r="V17" s="14">
        <f>IF(U17="",0,IF(U17="優勝",[3]現行XD用点数換算表!$B$13,IF(U17="準優勝",[3]現行XD用点数換算表!$C$13,IF(U17="ベスト4",[3]現行XD用点数換算表!$D$13,[3]現行XD用点数換算表!$E$13))))</f>
        <v>0</v>
      </c>
      <c r="W17" s="12"/>
      <c r="X17" s="8">
        <f>IF(W17="",0,IF(W17="優勝",[3]現行XD用点数換算表!$B$14,IF(W17="準優勝",[3]現行XD用点数換算表!$C$14,IF(W17="ベスト4",[3]現行XD用点数換算表!$D$14,[3]現行XD用点数換算表!$E$14))))</f>
        <v>0</v>
      </c>
      <c r="Y17" s="12"/>
      <c r="Z17" s="8">
        <f>IF(Y17="",0,IF(Y17="優勝",[2]現行XD用点数換算表!$B$15,IF(Y17="準優勝",[2]現行XD用点数換算表!$C$15,IF(Y17="ベスト4",[2]現行XD用点数換算表!$D$15,IF(Y17="ベスト8",[2]現行XD用点数換算表!$E$15,IF(Y17="ベスト16",[2]現行XD用点数換算表!$F$15,IF(Y17="ベスト32",[2]現行XD用点数換算表!$G$15,"")))))))</f>
        <v>0</v>
      </c>
      <c r="AA17" s="12"/>
      <c r="AB17" s="8">
        <f>IF(AA17="",0,IF(AA17="優勝",[3]現行XD用点数換算表!$B$16,IF(AA17="準優勝",[3]現行XD用点数換算表!$C$16,IF(AA17="ベスト4",[3]現行XD用点数換算表!$D$16,IF(AA17="ベスト8",[3]現行XD用点数換算表!$E$16,IF(AA17="ベスト16",[3]現行XD用点数換算表!$F$16,IF(AA17="ベスト32",[3]現行XD用点数換算表!$G$16,"")))))))</f>
        <v>0</v>
      </c>
      <c r="AC17" s="12" t="s">
        <v>3</v>
      </c>
      <c r="AD17" s="8">
        <f>IF(AC17="",0,IF(AC17="優勝",[3]現行XD用点数換算表!$B$17,IF(AC17="準優勝",[3]現行XD用点数換算表!$C$17,IF(AC17="ベスト4",[3]現行XD用点数換算表!$D$17,IF(AC17="ベスト8",[3]現行XD用点数換算表!$E$17,IF(AC17="ベスト16",[3]現行XD用点数換算表!$F$17,IF(AC17="ベスト32",[3]現行XD用点数換算表!$G$17,"")))))))</f>
        <v>104</v>
      </c>
      <c r="AE17" s="12"/>
      <c r="AF17" s="8">
        <f>IF(AE17="",0,IF(AE17="優勝",[3]現行XD用点数換算表!$B$18,IF(AE17="準優勝",[3]現行XD用点数換算表!$C$18,IF(AE17="ベスト4",[3]現行XD用点数換算表!$D$18,IF(AE17="ベスト8",[3]現行XD用点数換算表!$E$18,[3]現行XD用点数換算表!$F$18)))))</f>
        <v>0</v>
      </c>
      <c r="AG17" s="12"/>
      <c r="AH17" s="8">
        <f>IF(AG17="",0,IF(AG17="優勝",[3]現行XD用点数換算表!$B$19,IF(AG17="準優勝",[3]現行XD用点数換算表!$C$19,IF(AG17="ベスト4",[3]現行XD用点数換算表!$D$19,IF(AG17="ベスト8",[3]現行XD用点数換算表!$E$19,[3]現行XD用点数換算表!$F$19)))))</f>
        <v>0</v>
      </c>
      <c r="AI17" s="8">
        <f t="shared" si="0"/>
        <v>234</v>
      </c>
      <c r="AJ17" s="57"/>
    </row>
    <row r="18" spans="1:36" ht="17.25" customHeight="1" x14ac:dyDescent="0.55000000000000004">
      <c r="A18" s="56">
        <v>8</v>
      </c>
      <c r="B18" s="12" t="s">
        <v>67</v>
      </c>
      <c r="C18" s="12" t="s">
        <v>47</v>
      </c>
      <c r="D18" s="12">
        <v>3</v>
      </c>
      <c r="E18" s="25" t="s">
        <v>159</v>
      </c>
      <c r="F18" s="26" t="s">
        <v>160</v>
      </c>
      <c r="G18" s="12"/>
      <c r="H18" s="13">
        <f>IF(G18="",0,IF(G18="優勝",[3]現行XD用点数換算表!$B$2,IF(G18="準優勝",[3]現行XD用点数換算表!$C$2,IF(G18="ベスト4",[3]現行XD用点数換算表!$D$2,[3]現行XD用点数換算表!$E$2))))</f>
        <v>0</v>
      </c>
      <c r="I18" s="12"/>
      <c r="J18" s="8">
        <f>IF(I18="",0,IF(I18="優勝",[3]現行XD用点数換算表!$B$3,IF(I18="準優勝",[3]現行XD用点数換算表!$C$3,IF(I18="ベスト4",[3]現行XD用点数換算表!$D$3,[3]現行XD用点数換算表!$E$3))))</f>
        <v>0</v>
      </c>
      <c r="K18" s="12" t="s">
        <v>5</v>
      </c>
      <c r="L18" s="8">
        <f>IF(K18="",0,IF(K18="優勝",[2]現行XD用点数換算表!$B$4,IF(K18="準優勝",[2]現行XD用点数換算表!$C$4,IF(K18="ベスト4",[2]現行XD用点数換算表!$D$4,IF(K18="ベスト8",[2]現行XD用点数換算表!$E$4,IF(K18="ベスト16",[2]現行XD用点数換算表!$F$4,IF(K18="ベスト32",[2]現行XD用点数換算表!$G$4,"")))))))</f>
        <v>80</v>
      </c>
      <c r="M18" s="12"/>
      <c r="N18" s="8">
        <f>IF(M18="",0,IF(M18="優勝",[3]現行XD用点数換算表!$B$5,IF(M18="準優勝",[3]現行XD用点数換算表!$C$5,IF(M18="ベスト4",[3]現行XD用点数換算表!$D$5,IF(M18="ベスト8",[3]現行XD用点数換算表!$E$5,IF(M18="ベスト16",[3]現行XD用点数換算表!$F$5,IF(M18="ベスト32",[3]現行XD用点数換算表!$G$5,"")))))))</f>
        <v>0</v>
      </c>
      <c r="O18" s="12"/>
      <c r="P18" s="8">
        <f>IF(O18="",0,IF(O18="優勝",[3]現行XD用点数換算表!$B$6,IF(O18="準優勝",[3]現行XD用点数換算表!$C$6,IF(O18="ベスト4",[3]現行XD用点数換算表!$D$6,IF(O18="ベスト8",[3]現行XD用点数換算表!$E$6,IF(O18="ベスト16",[3]現行XD用点数換算表!$F$6,IF(O18="ベスト32",[3]現行XD用点数換算表!$G$6,"")))))))</f>
        <v>0</v>
      </c>
      <c r="Q18" s="12"/>
      <c r="R18" s="8">
        <f>IF(Q18="",0,IF(Q18="優勝",[3]現行XD用点数換算表!$B$7,IF(Q18="準優勝",[3]現行XD用点数換算表!$C$7,IF(Q18="ベスト4",[3]現行XD用点数換算表!$D$7,IF(Q18="ベスト8",[3]現行XD用点数換算表!$E$7,[3]現行XD用点数換算表!$F$7)))))</f>
        <v>0</v>
      </c>
      <c r="S18" s="12"/>
      <c r="T18" s="8">
        <f>IF(S18="",0,IF(S18="優勝",[3]現行XD用点数換算表!$B$8,IF(S18="準優勝",[3]現行XD用点数換算表!$C$8,IF(S18="ベスト4",[3]現行XD用点数換算表!$D$8,IF(S18="ベスト8",[3]現行XD用点数換算表!$E$8,[3]現行XD用点数換算表!$F$8)))))</f>
        <v>0</v>
      </c>
      <c r="U18" s="12"/>
      <c r="V18" s="14">
        <f>IF(U18="",0,IF(U18="優勝",[3]現行XD用点数換算表!$B$13,IF(U18="準優勝",[3]現行XD用点数換算表!$C$13,IF(U18="ベスト4",[3]現行XD用点数換算表!$D$13,[3]現行XD用点数換算表!$E$13))))</f>
        <v>0</v>
      </c>
      <c r="W18" s="12"/>
      <c r="X18" s="8">
        <f>IF(W18="",0,IF(W18="優勝",[3]現行XD用点数換算表!$B$14,IF(W18="準優勝",[3]現行XD用点数換算表!$C$14,IF(W18="ベスト4",[3]現行XD用点数換算表!$D$14,[3]現行XD用点数換算表!$E$14))))</f>
        <v>0</v>
      </c>
      <c r="Y18" s="12"/>
      <c r="Z18" s="8">
        <f>IF(Y18="",0,IF(Y18="優勝",[2]現行XD用点数換算表!$B$15,IF(Y18="準優勝",[2]現行XD用点数換算表!$C$15,IF(Y18="ベスト4",[2]現行XD用点数換算表!$D$15,IF(Y18="ベスト8",[2]現行XD用点数換算表!$E$15,IF(Y18="ベスト16",[2]現行XD用点数換算表!$F$15,IF(Y18="ベスト32",[2]現行XD用点数換算表!$G$15,"")))))))</f>
        <v>0</v>
      </c>
      <c r="AA18" s="12"/>
      <c r="AB18" s="8">
        <f>IF(AA18="",0,IF(AA18="優勝",[3]現行XD用点数換算表!$B$16,IF(AA18="準優勝",[3]現行XD用点数換算表!$C$16,IF(AA18="ベスト4",[3]現行XD用点数換算表!$D$16,IF(AA18="ベスト8",[3]現行XD用点数換算表!$E$16,IF(AA18="ベスト16",[3]現行XD用点数換算表!$F$16,IF(AA18="ベスト32",[3]現行XD用点数換算表!$G$16,"")))))))</f>
        <v>0</v>
      </c>
      <c r="AC18" s="12" t="s">
        <v>4</v>
      </c>
      <c r="AD18" s="8">
        <f>IF(AC18="",0,IF(AC18="優勝",[3]現行XD用点数換算表!$B$17,IF(AC18="準優勝",[3]現行XD用点数換算表!$C$17,IF(AC18="ベスト4",[3]現行XD用点数換算表!$D$17,IF(AC18="ベスト8",[3]現行XD用点数換算表!$E$17,IF(AC18="ベスト16",[3]現行XD用点数換算表!$F$17,IF(AC18="ベスト32",[3]現行XD用点数換算表!$G$17,"")))))))</f>
        <v>72</v>
      </c>
      <c r="AE18" s="12"/>
      <c r="AF18" s="8">
        <f>IF(AE18="",0,IF(AE18="優勝",[3]現行XD用点数換算表!$B$18,IF(AE18="準優勝",[3]現行XD用点数換算表!$C$18,IF(AE18="ベスト4",[3]現行XD用点数換算表!$D$18,IF(AE18="ベスト8",[3]現行XD用点数換算表!$E$18,[3]現行XD用点数換算表!$F$18)))))</f>
        <v>0</v>
      </c>
      <c r="AG18" s="12"/>
      <c r="AH18" s="8">
        <f>IF(AG18="",0,IF(AG18="優勝",[3]現行XD用点数換算表!$B$19,IF(AG18="準優勝",[3]現行XD用点数換算表!$C$19,IF(AG18="ベスト4",[3]現行XD用点数換算表!$D$19,IF(AG18="ベスト8",[3]現行XD用点数換算表!$E$19,[3]現行XD用点数換算表!$F$19)))))</f>
        <v>0</v>
      </c>
      <c r="AI18" s="8">
        <f t="shared" si="0"/>
        <v>152</v>
      </c>
      <c r="AJ18" s="56">
        <f t="shared" si="5"/>
        <v>570</v>
      </c>
    </row>
    <row r="19" spans="1:36" ht="17.25" customHeight="1" x14ac:dyDescent="0.55000000000000004">
      <c r="A19" s="57"/>
      <c r="B19" s="12" t="s">
        <v>112</v>
      </c>
      <c r="C19" s="12" t="s">
        <v>47</v>
      </c>
      <c r="D19" s="12">
        <v>4</v>
      </c>
      <c r="E19" s="25" t="s">
        <v>159</v>
      </c>
      <c r="F19" s="26" t="s">
        <v>160</v>
      </c>
      <c r="G19" s="12"/>
      <c r="H19" s="13">
        <f>IF(G19="",0,IF(G19="優勝",[3]現行XD用点数換算表!$B$2,IF(G19="準優勝",[3]現行XD用点数換算表!$C$2,IF(G19="ベスト4",[3]現行XD用点数換算表!$D$2,[3]現行XD用点数換算表!$E$2))))</f>
        <v>0</v>
      </c>
      <c r="I19" s="12"/>
      <c r="J19" s="8">
        <f>IF(I19="",0,IF(I19="優勝",[3]現行XD用点数換算表!$B$3,IF(I19="準優勝",[3]現行XD用点数換算表!$C$3,IF(I19="ベスト4",[3]現行XD用点数換算表!$D$3,[3]現行XD用点数換算表!$E$3))))</f>
        <v>0</v>
      </c>
      <c r="K19" s="12" t="s">
        <v>5</v>
      </c>
      <c r="L19" s="8">
        <f>IF(K19="",0,IF(K19="優勝",[2]現行XD用点数換算表!$B$4,IF(K19="準優勝",[2]現行XD用点数換算表!$C$4,IF(K19="ベスト4",[2]現行XD用点数換算表!$D$4,IF(K19="ベスト8",[2]現行XD用点数換算表!$E$4,IF(K19="ベスト16",[2]現行XD用点数換算表!$F$4,IF(K19="ベスト32",[2]現行XD用点数換算表!$G$4,"")))))))</f>
        <v>80</v>
      </c>
      <c r="M19" s="12"/>
      <c r="N19" s="8">
        <f>IF(M19="",0,IF(M19="優勝",[3]現行XD用点数換算表!$B$5,IF(M19="準優勝",[3]現行XD用点数換算表!$C$5,IF(M19="ベスト4",[3]現行XD用点数換算表!$D$5,IF(M19="ベスト8",[3]現行XD用点数換算表!$E$5,IF(M19="ベスト16",[3]現行XD用点数換算表!$F$5,IF(M19="ベスト32",[3]現行XD用点数換算表!$G$5,"")))))))</f>
        <v>0</v>
      </c>
      <c r="O19" s="12" t="s">
        <v>2</v>
      </c>
      <c r="P19" s="8">
        <f>IF(O19="",0,IF(O19="優勝",[3]現行XD用点数換算表!$B$6,IF(O19="準優勝",[3]現行XD用点数換算表!$C$6,IF(O19="ベスト4",[3]現行XD用点数換算表!$D$6,IF(O19="ベスト8",[3]現行XD用点数換算表!$E$6,IF(O19="ベスト16",[3]現行XD用点数換算表!$F$6,IF(O19="ベスト32",[3]現行XD用点数換算表!$G$6,"")))))))</f>
        <v>170</v>
      </c>
      <c r="Q19" s="12"/>
      <c r="R19" s="8">
        <f>IF(Q19="",0,IF(Q19="優勝",[3]現行XD用点数換算表!$B$7,IF(Q19="準優勝",[3]現行XD用点数換算表!$C$7,IF(Q19="ベスト4",[3]現行XD用点数換算表!$D$7,IF(Q19="ベスト8",[3]現行XD用点数換算表!$E$7,[3]現行XD用点数換算表!$F$7)))))</f>
        <v>0</v>
      </c>
      <c r="S19" s="12"/>
      <c r="T19" s="8">
        <f>IF(S19="",0,IF(S19="優勝",[3]現行XD用点数換算表!$B$8,IF(S19="準優勝",[3]現行XD用点数換算表!$C$8,IF(S19="ベスト4",[3]現行XD用点数換算表!$D$8,IF(S19="ベスト8",[3]現行XD用点数換算表!$E$8,[3]現行XD用点数換算表!$F$8)))))</f>
        <v>0</v>
      </c>
      <c r="U19" s="12"/>
      <c r="V19" s="14">
        <f>IF(U19="",0,IF(U19="優勝",[3]現行XD用点数換算表!$B$13,IF(U19="準優勝",[3]現行XD用点数換算表!$C$13,IF(U19="ベスト4",[3]現行XD用点数換算表!$D$13,[3]現行XD用点数換算表!$E$13))))</f>
        <v>0</v>
      </c>
      <c r="W19" s="12"/>
      <c r="X19" s="8">
        <f>IF(W19="",0,IF(W19="優勝",[3]現行XD用点数換算表!$B$14,IF(W19="準優勝",[3]現行XD用点数換算表!$C$14,IF(W19="ベスト4",[3]現行XD用点数換算表!$D$14,[3]現行XD用点数換算表!$E$14))))</f>
        <v>0</v>
      </c>
      <c r="Y19" s="12"/>
      <c r="Z19" s="8">
        <f>IF(Y19="",0,IF(Y19="優勝",[2]現行XD用点数換算表!$B$15,IF(Y19="準優勝",[2]現行XD用点数換算表!$C$15,IF(Y19="ベスト4",[2]現行XD用点数換算表!$D$15,IF(Y19="ベスト8",[2]現行XD用点数換算表!$E$15,IF(Y19="ベスト16",[2]現行XD用点数換算表!$F$15,IF(Y19="ベスト32",[2]現行XD用点数換算表!$G$15,"")))))))</f>
        <v>0</v>
      </c>
      <c r="AA19" s="12"/>
      <c r="AB19" s="8">
        <f>IF(AA19="",0,IF(AA19="優勝",[3]現行XD用点数換算表!$B$16,IF(AA19="準優勝",[3]現行XD用点数換算表!$C$16,IF(AA19="ベスト4",[3]現行XD用点数換算表!$D$16,IF(AA19="ベスト8",[3]現行XD用点数換算表!$E$16,IF(AA19="ベスト16",[3]現行XD用点数換算表!$F$16,IF(AA19="ベスト32",[3]現行XD用点数換算表!$G$16,"")))))))</f>
        <v>0</v>
      </c>
      <c r="AC19" s="12" t="s">
        <v>1</v>
      </c>
      <c r="AD19" s="8">
        <f>IF(AC19="",0,IF(AC19="優勝",[3]現行XD用点数換算表!$B$17,IF(AC19="準優勝",[3]現行XD用点数換算表!$C$17,IF(AC19="ベスト4",[3]現行XD用点数換算表!$D$17,IF(AC19="ベスト8",[3]現行XD用点数換算表!$E$17,IF(AC19="ベスト16",[3]現行XD用点数換算表!$F$17,IF(AC19="ベスト32",[3]現行XD用点数換算表!$G$17,"")))))))</f>
        <v>168</v>
      </c>
      <c r="AE19" s="12"/>
      <c r="AF19" s="8">
        <f>IF(AE19="",0,IF(AE19="優勝",[3]現行XD用点数換算表!$B$18,IF(AE19="準優勝",[3]現行XD用点数換算表!$C$18,IF(AE19="ベスト4",[3]現行XD用点数換算表!$D$18,IF(AE19="ベスト8",[3]現行XD用点数換算表!$E$18,[3]現行XD用点数換算表!$F$18)))))</f>
        <v>0</v>
      </c>
      <c r="AG19" s="12"/>
      <c r="AH19" s="8">
        <f>IF(AG19="",0,IF(AG19="優勝",[3]現行XD用点数換算表!$B$19,IF(AG19="準優勝",[3]現行XD用点数換算表!$C$19,IF(AG19="ベスト4",[3]現行XD用点数換算表!$D$19,IF(AG19="ベスト8",[3]現行XD用点数換算表!$E$19,[3]現行XD用点数換算表!$F$19)))))</f>
        <v>0</v>
      </c>
      <c r="AI19" s="8">
        <f t="shared" si="0"/>
        <v>418</v>
      </c>
      <c r="AJ19" s="57"/>
    </row>
    <row r="20" spans="1:36" ht="17.25" customHeight="1" x14ac:dyDescent="0.55000000000000004">
      <c r="A20" s="56">
        <v>9</v>
      </c>
      <c r="B20" s="12" t="s">
        <v>54</v>
      </c>
      <c r="C20" s="12" t="s">
        <v>41</v>
      </c>
      <c r="D20" s="12">
        <v>3</v>
      </c>
      <c r="E20" s="25" t="s">
        <v>159</v>
      </c>
      <c r="F20" s="26" t="s">
        <v>160</v>
      </c>
      <c r="G20" s="12"/>
      <c r="H20" s="13">
        <f>IF(G20="",0,IF(G20="優勝",[3]現行XD用点数換算表!$B$2,IF(G20="準優勝",[3]現行XD用点数換算表!$C$2,IF(G20="ベスト4",[3]現行XD用点数換算表!$D$2,[3]現行XD用点数換算表!$E$2))))</f>
        <v>0</v>
      </c>
      <c r="I20" s="12"/>
      <c r="J20" s="8">
        <f>IF(I20="",0,IF(I20="優勝",[3]現行XD用点数換算表!$B$3,IF(I20="準優勝",[3]現行XD用点数換算表!$C$3,IF(I20="ベスト4",[3]現行XD用点数換算表!$D$3,[3]現行XD用点数換算表!$E$3))))</f>
        <v>0</v>
      </c>
      <c r="K20" s="12" t="s">
        <v>3</v>
      </c>
      <c r="L20" s="8">
        <f>IF(K20="",0,IF(K20="優勝",[2]現行XD用点数換算表!$B$4,IF(K20="準優勝",[2]現行XD用点数換算表!$C$4,IF(K20="ベスト4",[2]現行XD用点数換算表!$D$4,IF(K20="ベスト8",[2]現行XD用点数換算表!$E$4,IF(K20="ベスト16",[2]現行XD用点数換算表!$F$4,IF(K20="ベスト32",[2]現行XD用点数換算表!$G$4,"")))))))</f>
        <v>240</v>
      </c>
      <c r="M20" s="12" t="s">
        <v>5</v>
      </c>
      <c r="N20" s="8">
        <f>IF(M20="",0,IF(M20="優勝",[3]現行XD用点数換算表!$B$5,IF(M20="準優勝",[3]現行XD用点数換算表!$C$5,IF(M20="ベスト4",[3]現行XD用点数換算表!$D$5,IF(M20="ベスト8",[3]現行XD用点数換算表!$E$5,IF(M20="ベスト16",[3]現行XD用点数換算表!$F$5,IF(M20="ベスト32",[3]現行XD用点数換算表!$G$5,"")))))))</f>
        <v>10</v>
      </c>
      <c r="O20" s="12"/>
      <c r="P20" s="8">
        <f>IF(O20="",0,IF(O20="優勝",[3]現行XD用点数換算表!$B$6,IF(O20="準優勝",[3]現行XD用点数換算表!$C$6,IF(O20="ベスト4",[3]現行XD用点数換算表!$D$6,IF(O20="ベスト8",[3]現行XD用点数換算表!$E$6,IF(O20="ベスト16",[3]現行XD用点数換算表!$F$6,IF(O20="ベスト32",[3]現行XD用点数換算表!$G$6,"")))))))</f>
        <v>0</v>
      </c>
      <c r="Q20" s="12"/>
      <c r="R20" s="8">
        <f>IF(Q20="",0,IF(Q20="優勝",[3]現行XD用点数換算表!$B$7,IF(Q20="準優勝",[3]現行XD用点数換算表!$C$7,IF(Q20="ベスト4",[3]現行XD用点数換算表!$D$7,IF(Q20="ベスト8",[3]現行XD用点数換算表!$E$7,[3]現行XD用点数換算表!$F$7)))))</f>
        <v>0</v>
      </c>
      <c r="S20" s="12"/>
      <c r="T20" s="8">
        <f>IF(S20="",0,IF(S20="優勝",[3]現行XD用点数換算表!$B$8,IF(S20="準優勝",[3]現行XD用点数換算表!$C$8,IF(S20="ベスト4",[3]現行XD用点数換算表!$D$8,IF(S20="ベスト8",[3]現行XD用点数換算表!$E$8,[3]現行XD用点数換算表!$F$8)))))</f>
        <v>0</v>
      </c>
      <c r="U20" s="12"/>
      <c r="V20" s="14">
        <f>IF(U20="",0,IF(U20="優勝",[3]現行XD用点数換算表!$B$13,IF(U20="準優勝",[3]現行XD用点数換算表!$C$13,IF(U20="ベスト4",[3]現行XD用点数換算表!$D$13,[3]現行XD用点数換算表!$E$13))))</f>
        <v>0</v>
      </c>
      <c r="W20" s="12"/>
      <c r="X20" s="8">
        <f>IF(W20="",0,IF(W20="優勝",[3]現行XD用点数換算表!$B$14,IF(W20="準優勝",[3]現行XD用点数換算表!$C$14,IF(W20="ベスト4",[3]現行XD用点数換算表!$D$14,[3]現行XD用点数換算表!$E$14))))</f>
        <v>0</v>
      </c>
      <c r="Y20" s="12"/>
      <c r="Z20" s="8">
        <f>IF(Y20="",0,IF(Y20="優勝",[2]現行XD用点数換算表!$B$15,IF(Y20="準優勝",[2]現行XD用点数換算表!$C$15,IF(Y20="ベスト4",[2]現行XD用点数換算表!$D$15,IF(Y20="ベスト8",[2]現行XD用点数換算表!$E$15,IF(Y20="ベスト16",[2]現行XD用点数換算表!$F$15,IF(Y20="ベスト32",[2]現行XD用点数換算表!$G$15,"")))))))</f>
        <v>0</v>
      </c>
      <c r="AA20" s="12" t="s">
        <v>4</v>
      </c>
      <c r="AB20" s="8">
        <f>IF(AA20="",0,IF(AA20="優勝",[3]現行XD用点数換算表!$B$16,IF(AA20="準優勝",[3]現行XD用点数換算表!$C$16,IF(AA20="ベスト4",[3]現行XD用点数換算表!$D$16,IF(AA20="ベスト8",[3]現行XD用点数換算表!$E$16,IF(AA20="ベスト16",[3]現行XD用点数換算表!$F$16,IF(AA20="ベスト32",[3]現行XD用点数換算表!$G$16,"")))))))</f>
        <v>32</v>
      </c>
      <c r="AC20" s="12"/>
      <c r="AD20" s="8">
        <f>IF(AC20="",0,IF(AC20="優勝",[3]現行XD用点数換算表!$B$17,IF(AC20="準優勝",[3]現行XD用点数換算表!$C$17,IF(AC20="ベスト4",[3]現行XD用点数換算表!$D$17,IF(AC20="ベスト8",[3]現行XD用点数換算表!$E$17,IF(AC20="ベスト16",[3]現行XD用点数換算表!$F$17,IF(AC20="ベスト32",[3]現行XD用点数換算表!$G$17,"")))))))</f>
        <v>0</v>
      </c>
      <c r="AE20" s="12"/>
      <c r="AF20" s="8">
        <f>IF(AE20="",0,IF(AE20="優勝",[3]現行XD用点数換算表!$B$18,IF(AE20="準優勝",[3]現行XD用点数換算表!$C$18,IF(AE20="ベスト4",[3]現行XD用点数換算表!$D$18,IF(AE20="ベスト8",[3]現行XD用点数換算表!$E$18,[3]現行XD用点数換算表!$F$18)))))</f>
        <v>0</v>
      </c>
      <c r="AG20" s="12"/>
      <c r="AH20" s="8">
        <f>IF(AG20="",0,IF(AG20="優勝",[3]現行XD用点数換算表!$B$19,IF(AG20="準優勝",[3]現行XD用点数換算表!$C$19,IF(AG20="ベスト4",[3]現行XD用点数換算表!$D$19,IF(AG20="ベスト8",[3]現行XD用点数換算表!$E$19,[3]現行XD用点数換算表!$F$19)))))</f>
        <v>0</v>
      </c>
      <c r="AI20" s="8">
        <f t="shared" si="0"/>
        <v>282</v>
      </c>
      <c r="AJ20" s="56">
        <f t="shared" si="5"/>
        <v>416</v>
      </c>
    </row>
    <row r="21" spans="1:36" ht="17.25" customHeight="1" x14ac:dyDescent="0.55000000000000004">
      <c r="A21" s="57"/>
      <c r="B21" s="12" t="s">
        <v>125</v>
      </c>
      <c r="C21" s="12" t="s">
        <v>41</v>
      </c>
      <c r="D21" s="12">
        <v>4</v>
      </c>
      <c r="E21" s="25" t="s">
        <v>159</v>
      </c>
      <c r="F21" s="26" t="s">
        <v>160</v>
      </c>
      <c r="G21" s="12"/>
      <c r="H21" s="13">
        <f>IF(G21="",0,IF(G21="優勝",[3]現行XD用点数換算表!$B$2,IF(G21="準優勝",[3]現行XD用点数換算表!$C$2,IF(G21="ベスト4",[3]現行XD用点数換算表!$D$2,[3]現行XD用点数換算表!$E$2))))</f>
        <v>0</v>
      </c>
      <c r="I21" s="12"/>
      <c r="J21" s="8">
        <f>IF(I21="",0,IF(I21="優勝",[3]現行XD用点数換算表!$B$3,IF(I21="準優勝",[3]現行XD用点数換算表!$C$3,IF(I21="ベスト4",[3]現行XD用点数換算表!$D$3,[3]現行XD用点数換算表!$E$3))))</f>
        <v>0</v>
      </c>
      <c r="K21" s="12"/>
      <c r="L21" s="8">
        <f>IF(K21="",0,IF(K21="優勝",[2]現行XD用点数換算表!$B$4,IF(K21="準優勝",[2]現行XD用点数換算表!$C$4,IF(K21="ベスト4",[2]現行XD用点数換算表!$D$4,IF(K21="ベスト8",[2]現行XD用点数換算表!$E$4,IF(K21="ベスト16",[2]現行XD用点数換算表!$F$4,IF(K21="ベスト32",[2]現行XD用点数換算表!$G$4,"")))))))</f>
        <v>0</v>
      </c>
      <c r="M21" s="12"/>
      <c r="N21" s="8">
        <f>IF(M21="",0,IF(M21="優勝",[3]現行XD用点数換算表!$B$5,IF(M21="準優勝",[3]現行XD用点数換算表!$C$5,IF(M21="ベスト4",[3]現行XD用点数換算表!$D$5,IF(M21="ベスト8",[3]現行XD用点数換算表!$E$5,IF(M21="ベスト16",[3]現行XD用点数換算表!$F$5,IF(M21="ベスト32",[3]現行XD用点数換算表!$G$5,"")))))))</f>
        <v>0</v>
      </c>
      <c r="O21" s="12" t="s">
        <v>5</v>
      </c>
      <c r="P21" s="8">
        <f>IF(O21="",0,IF(O21="優勝",[3]現行XD用点数換算表!$B$6,IF(O21="準優勝",[3]現行XD用点数換算表!$C$6,IF(O21="ベスト4",[3]現行XD用点数換算表!$D$6,IF(O21="ベスト8",[3]現行XD用点数換算表!$E$6,IF(O21="ベスト16",[3]現行XD用点数換算表!$F$6,IF(O21="ベスト32",[3]現行XD用点数換算表!$G$6,"")))))))</f>
        <v>30</v>
      </c>
      <c r="Q21" s="12"/>
      <c r="R21" s="8">
        <f>IF(Q21="",0,IF(Q21="優勝",[3]現行XD用点数換算表!$B$7,IF(Q21="準優勝",[3]現行XD用点数換算表!$C$7,IF(Q21="ベスト4",[3]現行XD用点数換算表!$D$7,IF(Q21="ベスト8",[3]現行XD用点数換算表!$E$7,[3]現行XD用点数換算表!$F$7)))))</f>
        <v>0</v>
      </c>
      <c r="S21" s="12"/>
      <c r="T21" s="8">
        <f>IF(S21="",0,IF(S21="優勝",[3]現行XD用点数換算表!$B$8,IF(S21="準優勝",[3]現行XD用点数換算表!$C$8,IF(S21="ベスト4",[3]現行XD用点数換算表!$D$8,IF(S21="ベスト8",[3]現行XD用点数換算表!$E$8,[3]現行XD用点数換算表!$F$8)))))</f>
        <v>0</v>
      </c>
      <c r="U21" s="12"/>
      <c r="V21" s="14">
        <f>IF(U21="",0,IF(U21="優勝",[3]現行XD用点数換算表!$B$13,IF(U21="準優勝",[3]現行XD用点数換算表!$C$13,IF(U21="ベスト4",[3]現行XD用点数換算表!$D$13,[3]現行XD用点数換算表!$E$13))))</f>
        <v>0</v>
      </c>
      <c r="W21" s="12"/>
      <c r="X21" s="8">
        <f>IF(W21="",0,IF(W21="優勝",[3]現行XD用点数換算表!$B$14,IF(W21="準優勝",[3]現行XD用点数換算表!$C$14,IF(W21="ベスト4",[3]現行XD用点数換算表!$D$14,[3]現行XD用点数換算表!$E$14))))</f>
        <v>0</v>
      </c>
      <c r="Y21" s="12"/>
      <c r="Z21" s="8">
        <f>IF(Y21="",0,IF(Y21="優勝",[2]現行XD用点数換算表!$B$15,IF(Y21="準優勝",[2]現行XD用点数換算表!$C$15,IF(Y21="ベスト4",[2]現行XD用点数換算表!$D$15,IF(Y21="ベスト8",[2]現行XD用点数換算表!$E$15,IF(Y21="ベスト16",[2]現行XD用点数換算表!$F$15,IF(Y21="ベスト32",[2]現行XD用点数換算表!$G$15,"")))))))</f>
        <v>0</v>
      </c>
      <c r="AA21" s="12"/>
      <c r="AB21" s="8">
        <f>IF(AA21="",0,IF(AA21="優勝",[3]現行XD用点数換算表!$B$16,IF(AA21="準優勝",[3]現行XD用点数換算表!$C$16,IF(AA21="ベスト4",[3]現行XD用点数換算表!$D$16,IF(AA21="ベスト8",[3]現行XD用点数換算表!$E$16,IF(AA21="ベスト16",[3]現行XD用点数換算表!$F$16,IF(AA21="ベスト32",[3]現行XD用点数換算表!$G$16,"")))))))</f>
        <v>0</v>
      </c>
      <c r="AC21" s="12" t="s">
        <v>3</v>
      </c>
      <c r="AD21" s="8">
        <f>IF(AC21="",0,IF(AC21="優勝",[3]現行XD用点数換算表!$B$17,IF(AC21="準優勝",[3]現行XD用点数換算表!$C$17,IF(AC21="ベスト4",[3]現行XD用点数換算表!$D$17,IF(AC21="ベスト8",[3]現行XD用点数換算表!$E$17,IF(AC21="ベスト16",[3]現行XD用点数換算表!$F$17,IF(AC21="ベスト32",[3]現行XD用点数換算表!$G$17,"")))))))</f>
        <v>104</v>
      </c>
      <c r="AE21" s="12"/>
      <c r="AF21" s="8">
        <f>IF(AE21="",0,IF(AE21="優勝",[3]現行XD用点数換算表!$B$18,IF(AE21="準優勝",[3]現行XD用点数換算表!$C$18,IF(AE21="ベスト4",[3]現行XD用点数換算表!$D$18,IF(AE21="ベスト8",[3]現行XD用点数換算表!$E$18,[3]現行XD用点数換算表!$F$18)))))</f>
        <v>0</v>
      </c>
      <c r="AG21" s="12"/>
      <c r="AH21" s="8">
        <f>IF(AG21="",0,IF(AG21="優勝",[3]現行XD用点数換算表!$B$19,IF(AG21="準優勝",[3]現行XD用点数換算表!$C$19,IF(AG21="ベスト4",[3]現行XD用点数換算表!$D$19,IF(AG21="ベスト8",[3]現行XD用点数換算表!$E$19,[3]現行XD用点数換算表!$F$19)))))</f>
        <v>0</v>
      </c>
      <c r="AI21" s="8">
        <f t="shared" si="0"/>
        <v>134</v>
      </c>
      <c r="AJ21" s="57"/>
    </row>
    <row r="22" spans="1:36" ht="17.25" customHeight="1" x14ac:dyDescent="0.55000000000000004">
      <c r="A22" s="56">
        <v>10</v>
      </c>
      <c r="B22" s="12" t="s">
        <v>72</v>
      </c>
      <c r="C22" s="12" t="s">
        <v>47</v>
      </c>
      <c r="D22" s="12">
        <v>2</v>
      </c>
      <c r="E22" s="25" t="s">
        <v>159</v>
      </c>
      <c r="F22" s="26" t="s">
        <v>160</v>
      </c>
      <c r="G22" s="12"/>
      <c r="H22" s="13">
        <f>IF(G22="",0,IF(G22="優勝",[3]現行XD用点数換算表!$B$2,IF(G22="準優勝",[3]現行XD用点数換算表!$C$2,IF(G22="ベスト4",[3]現行XD用点数換算表!$D$2,[3]現行XD用点数換算表!$E$2))))</f>
        <v>0</v>
      </c>
      <c r="I22" s="12"/>
      <c r="J22" s="8">
        <f>IF(I22="",0,IF(I22="優勝",[3]現行XD用点数換算表!$B$3,IF(I22="準優勝",[3]現行XD用点数換算表!$C$3,IF(I22="ベスト4",[3]現行XD用点数換算表!$D$3,[3]現行XD用点数換算表!$E$3))))</f>
        <v>0</v>
      </c>
      <c r="K22" s="12" t="s">
        <v>5</v>
      </c>
      <c r="L22" s="8">
        <f>IF(K22="",0,IF(K22="優勝",[2]現行XD用点数換算表!$B$4,IF(K22="準優勝",[2]現行XD用点数換算表!$C$4,IF(K22="ベスト4",[2]現行XD用点数換算表!$D$4,IF(K22="ベスト8",[2]現行XD用点数換算表!$E$4,IF(K22="ベスト16",[2]現行XD用点数換算表!$F$4,IF(K22="ベスト32",[2]現行XD用点数換算表!$G$4,"")))))))</f>
        <v>80</v>
      </c>
      <c r="M22" s="12" t="s">
        <v>5</v>
      </c>
      <c r="N22" s="8">
        <f>IF(M22="",0,IF(M22="優勝",[3]現行XD用点数換算表!$B$5,IF(M22="準優勝",[3]現行XD用点数換算表!$C$5,IF(M22="ベスト4",[3]現行XD用点数換算表!$D$5,IF(M22="ベスト8",[3]現行XD用点数換算表!$E$5,IF(M22="ベスト16",[3]現行XD用点数換算表!$F$5,IF(M22="ベスト32",[3]現行XD用点数換算表!$G$5,"")))))))</f>
        <v>10</v>
      </c>
      <c r="O22" s="12"/>
      <c r="P22" s="8">
        <f>IF(O22="",0,IF(O22="優勝",[3]現行XD用点数換算表!$B$6,IF(O22="準優勝",[3]現行XD用点数換算表!$C$6,IF(O22="ベスト4",[3]現行XD用点数換算表!$D$6,IF(O22="ベスト8",[3]現行XD用点数換算表!$E$6,IF(O22="ベスト16",[3]現行XD用点数換算表!$F$6,IF(O22="ベスト32",[3]現行XD用点数換算表!$G$6,"")))))))</f>
        <v>0</v>
      </c>
      <c r="Q22" s="12"/>
      <c r="R22" s="8">
        <f>IF(Q22="",0,IF(Q22="優勝",[3]現行XD用点数換算表!$B$7,IF(Q22="準優勝",[3]現行XD用点数換算表!$C$7,IF(Q22="ベスト4",[3]現行XD用点数換算表!$D$7,IF(Q22="ベスト8",[3]現行XD用点数換算表!$E$7,[3]現行XD用点数換算表!$F$7)))))</f>
        <v>0</v>
      </c>
      <c r="S22" s="12"/>
      <c r="T22" s="8">
        <f>IF(S22="",0,IF(S22="優勝",[3]現行XD用点数換算表!$B$8,IF(S22="準優勝",[3]現行XD用点数換算表!$C$8,IF(S22="ベスト4",[3]現行XD用点数換算表!$D$8,IF(S22="ベスト8",[3]現行XD用点数換算表!$E$8,[3]現行XD用点数換算表!$F$8)))))</f>
        <v>0</v>
      </c>
      <c r="U22" s="12"/>
      <c r="V22" s="14">
        <f>IF(U22="",0,IF(U22="優勝",[3]現行XD用点数換算表!$B$13,IF(U22="準優勝",[3]現行XD用点数換算表!$C$13,IF(U22="ベスト4",[3]現行XD用点数換算表!$D$13,[3]現行XD用点数換算表!$E$13))))</f>
        <v>0</v>
      </c>
      <c r="W22" s="12" t="s">
        <v>3</v>
      </c>
      <c r="X22" s="8">
        <f>IF(W22="",0,IF(W22="優勝",[3]現行XD用点数換算表!$B$14,IF(W22="準優勝",[3]現行XD用点数換算表!$C$14,IF(W22="ベスト4",[3]現行XD用点数換算表!$D$14,[3]現行XD用点数換算表!$E$14))))</f>
        <v>24</v>
      </c>
      <c r="Y22" s="12"/>
      <c r="Z22" s="8">
        <f>IF(Y22="",0,IF(Y22="優勝",[2]現行XD用点数換算表!$B$15,IF(Y22="準優勝",[2]現行XD用点数換算表!$C$15,IF(Y22="ベスト4",[2]現行XD用点数換算表!$D$15,IF(Y22="ベスト8",[2]現行XD用点数換算表!$E$15,IF(Y22="ベスト16",[2]現行XD用点数換算表!$F$15,IF(Y22="ベスト32",[2]現行XD用点数換算表!$G$15,"")))))))</f>
        <v>0</v>
      </c>
      <c r="AA22" s="12"/>
      <c r="AB22" s="8">
        <f>IF(AA22="",0,IF(AA22="優勝",[3]現行XD用点数換算表!$B$16,IF(AA22="準優勝",[3]現行XD用点数換算表!$C$16,IF(AA22="ベスト4",[3]現行XD用点数換算表!$D$16,IF(AA22="ベスト8",[3]現行XD用点数換算表!$E$16,IF(AA22="ベスト16",[3]現行XD用点数換算表!$F$16,IF(AA22="ベスト32",[3]現行XD用点数換算表!$G$16,"")))))))</f>
        <v>0</v>
      </c>
      <c r="AC22" s="12"/>
      <c r="AD22" s="8">
        <f>IF(AC22="",0,IF(AC22="優勝",[3]現行XD用点数換算表!$B$17,IF(AC22="準優勝",[3]現行XD用点数換算表!$C$17,IF(AC22="ベスト4",[3]現行XD用点数換算表!$D$17,IF(AC22="ベスト8",[3]現行XD用点数換算表!$E$17,IF(AC22="ベスト16",[3]現行XD用点数換算表!$F$17,IF(AC22="ベスト32",[3]現行XD用点数換算表!$G$17,"")))))))</f>
        <v>0</v>
      </c>
      <c r="AE22" s="12"/>
      <c r="AF22" s="8">
        <f>IF(AE22="",0,IF(AE22="優勝",[3]現行XD用点数換算表!$B$18,IF(AE22="準優勝",[3]現行XD用点数換算表!$C$18,IF(AE22="ベスト4",[3]現行XD用点数換算表!$D$18,IF(AE22="ベスト8",[3]現行XD用点数換算表!$E$18,[3]現行XD用点数換算表!$F$18)))))</f>
        <v>0</v>
      </c>
      <c r="AG22" s="12"/>
      <c r="AH22" s="8">
        <f>IF(AG22="",0,IF(AG22="優勝",[3]現行XD用点数換算表!$B$19,IF(AG22="準優勝",[3]現行XD用点数換算表!$C$19,IF(AG22="ベスト4",[3]現行XD用点数換算表!$D$19,IF(AG22="ベスト8",[3]現行XD用点数換算表!$E$19,[3]現行XD用点数換算表!$F$19)))))</f>
        <v>0</v>
      </c>
      <c r="AI22" s="8">
        <f t="shared" si="0"/>
        <v>114</v>
      </c>
      <c r="AJ22" s="56">
        <f t="shared" si="5"/>
        <v>360</v>
      </c>
    </row>
    <row r="23" spans="1:36" ht="17.25" customHeight="1" x14ac:dyDescent="0.55000000000000004">
      <c r="A23" s="57"/>
      <c r="B23" s="12" t="s">
        <v>116</v>
      </c>
      <c r="C23" s="12" t="s">
        <v>47</v>
      </c>
      <c r="D23" s="12">
        <v>3</v>
      </c>
      <c r="E23" s="25" t="s">
        <v>159</v>
      </c>
      <c r="F23" s="26" t="s">
        <v>160</v>
      </c>
      <c r="G23" s="12"/>
      <c r="H23" s="13">
        <f>IF(G23="",0,IF(G23="優勝",[3]現行XD用点数換算表!$B$2,IF(G23="準優勝",[3]現行XD用点数換算表!$C$2,IF(G23="ベスト4",[3]現行XD用点数換算表!$D$2,[3]現行XD用点数換算表!$E$2))))</f>
        <v>0</v>
      </c>
      <c r="I23" s="12"/>
      <c r="J23" s="8">
        <f>IF(I23="",0,IF(I23="優勝",[3]現行XD用点数換算表!$B$3,IF(I23="準優勝",[3]現行XD用点数換算表!$C$3,IF(I23="ベスト4",[3]現行XD用点数換算表!$D$3,[3]現行XD用点数換算表!$E$3))))</f>
        <v>0</v>
      </c>
      <c r="K23" s="12" t="s">
        <v>5</v>
      </c>
      <c r="L23" s="8">
        <f>IF(K23="",0,IF(K23="優勝",[2]現行XD用点数換算表!$B$4,IF(K23="準優勝",[2]現行XD用点数換算表!$C$4,IF(K23="ベスト4",[2]現行XD用点数換算表!$D$4,IF(K23="ベスト8",[2]現行XD用点数換算表!$E$4,IF(K23="ベスト16",[2]現行XD用点数換算表!$F$4,IF(K23="ベスト32",[2]現行XD用点数換算表!$G$4,"")))))))</f>
        <v>80</v>
      </c>
      <c r="M23" s="12"/>
      <c r="N23" s="8">
        <f>IF(M23="",0,IF(M23="優勝",[3]現行XD用点数換算表!$B$5,IF(M23="準優勝",[3]現行XD用点数換算表!$C$5,IF(M23="ベスト4",[3]現行XD用点数換算表!$D$5,IF(M23="ベスト8",[3]現行XD用点数換算表!$E$5,IF(M23="ベスト16",[3]現行XD用点数換算表!$F$5,IF(M23="ベスト32",[3]現行XD用点数換算表!$G$5,"")))))))</f>
        <v>0</v>
      </c>
      <c r="O23" s="12" t="s">
        <v>5</v>
      </c>
      <c r="P23" s="8">
        <f>IF(O23="",0,IF(O23="優勝",[3]現行XD用点数換算表!$B$6,IF(O23="準優勝",[3]現行XD用点数換算表!$C$6,IF(O23="ベスト4",[3]現行XD用点数換算表!$D$6,IF(O23="ベスト8",[3]現行XD用点数換算表!$E$6,IF(O23="ベスト16",[3]現行XD用点数換算表!$F$6,IF(O23="ベスト32",[3]現行XD用点数換算表!$G$6,"")))))))</f>
        <v>30</v>
      </c>
      <c r="Q23" s="12"/>
      <c r="R23" s="8">
        <f>IF(Q23="",0,IF(Q23="優勝",[3]現行XD用点数換算表!$B$7,IF(Q23="準優勝",[3]現行XD用点数換算表!$C$7,IF(Q23="ベスト4",[3]現行XD用点数換算表!$D$7,IF(Q23="ベスト8",[3]現行XD用点数換算表!$E$7,[3]現行XD用点数換算表!$F$7)))))</f>
        <v>0</v>
      </c>
      <c r="S23" s="12"/>
      <c r="T23" s="8">
        <f>IF(S23="",0,IF(S23="優勝",[3]現行XD用点数換算表!$B$8,IF(S23="準優勝",[3]現行XD用点数換算表!$C$8,IF(S23="ベスト4",[3]現行XD用点数換算表!$D$8,IF(S23="ベスト8",[3]現行XD用点数換算表!$E$8,[3]現行XD用点数換算表!$F$8)))))</f>
        <v>0</v>
      </c>
      <c r="U23" s="12"/>
      <c r="V23" s="14">
        <f>IF(U23="",0,IF(U23="優勝",[3]現行XD用点数換算表!$B$13,IF(U23="準優勝",[3]現行XD用点数換算表!$C$13,IF(U23="ベスト4",[3]現行XD用点数換算表!$D$13,[3]現行XD用点数換算表!$E$13))))</f>
        <v>0</v>
      </c>
      <c r="W23" s="12"/>
      <c r="X23" s="8">
        <f>IF(W23="",0,IF(W23="優勝",[3]現行XD用点数換算表!$B$14,IF(W23="準優勝",[3]現行XD用点数換算表!$C$14,IF(W23="ベスト4",[3]現行XD用点数換算表!$D$14,[3]現行XD用点数換算表!$E$14))))</f>
        <v>0</v>
      </c>
      <c r="Y23" s="12"/>
      <c r="Z23" s="8">
        <f>IF(Y23="",0,IF(Y23="優勝",[2]現行XD用点数換算表!$B$15,IF(Y23="準優勝",[2]現行XD用点数換算表!$C$15,IF(Y23="ベスト4",[2]現行XD用点数換算表!$D$15,IF(Y23="ベスト8",[2]現行XD用点数換算表!$E$15,IF(Y23="ベスト16",[2]現行XD用点数換算表!$F$15,IF(Y23="ベスト32",[2]現行XD用点数換算表!$G$15,"")))))))</f>
        <v>0</v>
      </c>
      <c r="AA23" s="12"/>
      <c r="AB23" s="8">
        <f>IF(AA23="",0,IF(AA23="優勝",[3]現行XD用点数換算表!$B$16,IF(AA23="準優勝",[3]現行XD用点数換算表!$C$16,IF(AA23="ベスト4",[3]現行XD用点数換算表!$D$16,IF(AA23="ベスト8",[3]現行XD用点数換算表!$E$16,IF(AA23="ベスト16",[3]現行XD用点数換算表!$F$16,IF(AA23="ベスト32",[3]現行XD用点数換算表!$G$16,"")))))))</f>
        <v>0</v>
      </c>
      <c r="AC23" s="12" t="s">
        <v>2</v>
      </c>
      <c r="AD23" s="8">
        <f>IF(AC23="",0,IF(AC23="優勝",[3]現行XD用点数換算表!$B$17,IF(AC23="準優勝",[3]現行XD用点数換算表!$C$17,IF(AC23="ベスト4",[3]現行XD用点数換算表!$D$17,IF(AC23="ベスト8",[3]現行XD用点数換算表!$E$17,IF(AC23="ベスト16",[3]現行XD用点数換算表!$F$17,IF(AC23="ベスト32",[3]現行XD用点数換算表!$G$17,"")))))))</f>
        <v>136</v>
      </c>
      <c r="AE23" s="12"/>
      <c r="AF23" s="8">
        <f>IF(AE23="",0,IF(AE23="優勝",[3]現行XD用点数換算表!$B$18,IF(AE23="準優勝",[3]現行XD用点数換算表!$C$18,IF(AE23="ベスト4",[3]現行XD用点数換算表!$D$18,IF(AE23="ベスト8",[3]現行XD用点数換算表!$E$18,[3]現行XD用点数換算表!$F$18)))))</f>
        <v>0</v>
      </c>
      <c r="AG23" s="12"/>
      <c r="AH23" s="8">
        <f>IF(AG23="",0,IF(AG23="優勝",[3]現行XD用点数換算表!$B$19,IF(AG23="準優勝",[3]現行XD用点数換算表!$C$19,IF(AG23="ベスト4",[3]現行XD用点数換算表!$D$19,IF(AG23="ベスト8",[3]現行XD用点数換算表!$E$19,[3]現行XD用点数換算表!$F$19)))))</f>
        <v>0</v>
      </c>
      <c r="AI23" s="8">
        <f t="shared" si="0"/>
        <v>246</v>
      </c>
      <c r="AJ23" s="57"/>
    </row>
    <row r="24" spans="1:36" ht="17.25" customHeight="1" x14ac:dyDescent="0.55000000000000004">
      <c r="A24" s="56">
        <v>11</v>
      </c>
      <c r="B24" s="12" t="s">
        <v>53</v>
      </c>
      <c r="C24" s="12" t="s">
        <v>43</v>
      </c>
      <c r="D24" s="12">
        <v>4</v>
      </c>
      <c r="E24" s="25" t="s">
        <v>159</v>
      </c>
      <c r="F24" s="26" t="s">
        <v>160</v>
      </c>
      <c r="G24" s="12"/>
      <c r="H24" s="13">
        <f>IF(G24="",0,IF(G24="優勝",[3]現行XD用点数換算表!$B$2,IF(G24="準優勝",[3]現行XD用点数換算表!$C$2,IF(G24="ベスト4",[3]現行XD用点数換算表!$D$2,[3]現行XD用点数換算表!$E$2))))</f>
        <v>0</v>
      </c>
      <c r="I24" s="12"/>
      <c r="J24" s="8">
        <f>IF(I24="",0,IF(I24="優勝",[3]現行XD用点数換算表!$B$3,IF(I24="準優勝",[3]現行XD用点数換算表!$C$3,IF(I24="ベスト4",[3]現行XD用点数換算表!$D$3,[3]現行XD用点数換算表!$E$3))))</f>
        <v>0</v>
      </c>
      <c r="K24" s="12" t="s">
        <v>4</v>
      </c>
      <c r="L24" s="8">
        <f>IF(K24="",0,IF(K24="優勝",[2]現行XD用点数換算表!$B$4,IF(K24="準優勝",[2]現行XD用点数換算表!$C$4,IF(K24="ベスト4",[2]現行XD用点数換算表!$D$4,IF(K24="ベスト8",[2]現行XD用点数換算表!$E$4,IF(K24="ベスト16",[2]現行XD用点数換算表!$F$4,IF(K24="ベスト32",[2]現行XD用点数換算表!$G$4,"")))))))</f>
        <v>160</v>
      </c>
      <c r="M24" s="12"/>
      <c r="N24" s="8">
        <f>IF(M24="",0,IF(M24="優勝",[3]現行XD用点数換算表!$B$5,IF(M24="準優勝",[3]現行XD用点数換算表!$C$5,IF(M24="ベスト4",[3]現行XD用点数換算表!$D$5,IF(M24="ベスト8",[3]現行XD用点数換算表!$E$5,IF(M24="ベスト16",[3]現行XD用点数換算表!$F$5,IF(M24="ベスト32",[3]現行XD用点数換算表!$G$5,"")))))))</f>
        <v>0</v>
      </c>
      <c r="O24" s="12" t="s">
        <v>3</v>
      </c>
      <c r="P24" s="8">
        <f>IF(O24="",0,IF(O24="優勝",[3]現行XD用点数換算表!$B$6,IF(O24="準優勝",[3]現行XD用点数換算表!$C$6,IF(O24="ベスト4",[3]現行XD用点数換算表!$D$6,IF(O24="ベスト8",[3]現行XD用点数換算表!$E$6,IF(O24="ベスト16",[3]現行XD用点数換算表!$F$6,IF(O24="ベスト32",[3]現行XD用点数換算表!$G$6,"")))))))</f>
        <v>130</v>
      </c>
      <c r="Q24" s="12"/>
      <c r="R24" s="8">
        <f>IF(Q24="",0,IF(Q24="優勝",[3]現行XD用点数換算表!$B$7,IF(Q24="準優勝",[3]現行XD用点数換算表!$C$7,IF(Q24="ベスト4",[3]現行XD用点数換算表!$D$7,IF(Q24="ベスト8",[3]現行XD用点数換算表!$E$7,[3]現行XD用点数換算表!$F$7)))))</f>
        <v>0</v>
      </c>
      <c r="S24" s="12"/>
      <c r="T24" s="8">
        <f>IF(S24="",0,IF(S24="優勝",[3]現行XD用点数換算表!$B$8,IF(S24="準優勝",[3]現行XD用点数換算表!$C$8,IF(S24="ベスト4",[3]現行XD用点数換算表!$D$8,IF(S24="ベスト8",[3]現行XD用点数換算表!$E$8,[3]現行XD用点数換算表!$F$8)))))</f>
        <v>0</v>
      </c>
      <c r="U24" s="12"/>
      <c r="V24" s="14">
        <f>IF(U24="",0,IF(U24="優勝",[3]現行XD用点数換算表!$B$13,IF(U24="準優勝",[3]現行XD用点数換算表!$C$13,IF(U24="ベスト4",[3]現行XD用点数換算表!$D$13,[3]現行XD用点数換算表!$E$13))))</f>
        <v>0</v>
      </c>
      <c r="W24" s="12"/>
      <c r="X24" s="8">
        <f>IF(W24="",0,IF(W24="優勝",[3]現行XD用点数換算表!$B$14,IF(W24="準優勝",[3]現行XD用点数換算表!$C$14,IF(W24="ベスト4",[3]現行XD用点数換算表!$D$14,[3]現行XD用点数換算表!$E$14))))</f>
        <v>0</v>
      </c>
      <c r="Y24" s="12"/>
      <c r="Z24" s="8">
        <f>IF(Y24="",0,IF(Y24="優勝",[2]現行XD用点数換算表!$B$15,IF(Y24="準優勝",[2]現行XD用点数換算表!$C$15,IF(Y24="ベスト4",[2]現行XD用点数換算表!$D$15,IF(Y24="ベスト8",[2]現行XD用点数換算表!$E$15,IF(Y24="ベスト16",[2]現行XD用点数換算表!$F$15,IF(Y24="ベスト32",[2]現行XD用点数換算表!$G$15,"")))))))</f>
        <v>0</v>
      </c>
      <c r="AA24" s="12"/>
      <c r="AB24" s="8">
        <f>IF(AA24="",0,IF(AA24="優勝",[3]現行XD用点数換算表!$B$16,IF(AA24="準優勝",[3]現行XD用点数換算表!$C$16,IF(AA24="ベスト4",[3]現行XD用点数換算表!$D$16,IF(AA24="ベスト8",[3]現行XD用点数換算表!$E$16,IF(AA24="ベスト16",[3]現行XD用点数換算表!$F$16,IF(AA24="ベスト32",[3]現行XD用点数換算表!$G$16,"")))))))</f>
        <v>0</v>
      </c>
      <c r="AC24" s="12" t="s">
        <v>5</v>
      </c>
      <c r="AD24" s="8">
        <f>IF(AC24="",0,IF(AC24="優勝",[3]現行XD用点数換算表!$B$17,IF(AC24="準優勝",[3]現行XD用点数換算表!$C$17,IF(AC24="ベスト4",[3]現行XD用点数換算表!$D$17,IF(AC24="ベスト8",[3]現行XD用点数換算表!$E$17,IF(AC24="ベスト16",[3]現行XD用点数換算表!$F$17,IF(AC24="ベスト32",[3]現行XD用点数換算表!$G$17,"")))))))</f>
        <v>24</v>
      </c>
      <c r="AE24" s="12"/>
      <c r="AF24" s="8">
        <f>IF(AE24="",0,IF(AE24="優勝",[3]現行XD用点数換算表!$B$18,IF(AE24="準優勝",[3]現行XD用点数換算表!$C$18,IF(AE24="ベスト4",[3]現行XD用点数換算表!$D$18,IF(AE24="ベスト8",[3]現行XD用点数換算表!$E$18,[3]現行XD用点数換算表!$F$18)))))</f>
        <v>0</v>
      </c>
      <c r="AG24" s="12"/>
      <c r="AH24" s="8">
        <f>IF(AG24="",0,IF(AG24="優勝",[3]現行XD用点数換算表!$B$19,IF(AG24="準優勝",[3]現行XD用点数換算表!$C$19,IF(AG24="ベスト4",[3]現行XD用点数換算表!$D$19,IF(AG24="ベスト8",[3]現行XD用点数換算表!$E$19,[3]現行XD用点数換算表!$F$19)))))</f>
        <v>0</v>
      </c>
      <c r="AI24" s="8">
        <f t="shared" si="0"/>
        <v>314</v>
      </c>
      <c r="AJ24" s="56">
        <f t="shared" si="5"/>
        <v>360</v>
      </c>
    </row>
    <row r="25" spans="1:36" ht="17.25" customHeight="1" x14ac:dyDescent="0.55000000000000004">
      <c r="A25" s="57"/>
      <c r="B25" s="12" t="s">
        <v>141</v>
      </c>
      <c r="C25" s="12" t="s">
        <v>43</v>
      </c>
      <c r="D25" s="12">
        <v>1</v>
      </c>
      <c r="E25" s="25" t="s">
        <v>159</v>
      </c>
      <c r="F25" s="26" t="s">
        <v>160</v>
      </c>
      <c r="G25" s="12" t="s">
        <v>3</v>
      </c>
      <c r="H25" s="13">
        <f>IF(G25="",0,IF(G25="優勝",[3]現行XD用点数換算表!$B$2,IF(G25="準優勝",[3]現行XD用点数換算表!$C$2,IF(G25="ベスト4",[3]現行XD用点数換算表!$D$2,[3]現行XD用点数換算表!$E$2))))</f>
        <v>20</v>
      </c>
      <c r="I25" s="12" t="s">
        <v>3</v>
      </c>
      <c r="J25" s="8">
        <f>IF(I25="",0,IF(I25="優勝",[3]現行XD用点数換算表!$B$3,IF(I25="準優勝",[3]現行XD用点数換算表!$C$3,IF(I25="ベスト4",[3]現行XD用点数換算表!$D$3,[3]現行XD用点数換算表!$E$3))))</f>
        <v>30</v>
      </c>
      <c r="K25" s="12"/>
      <c r="L25" s="8">
        <f>IF(K25="",0,IF(K25="優勝",[2]現行XD用点数換算表!$B$4,IF(K25="準優勝",[2]現行XD用点数換算表!$C$4,IF(K25="ベスト4",[2]現行XD用点数換算表!$D$4,IF(K25="ベスト8",[2]現行XD用点数換算表!$E$4,IF(K25="ベスト16",[2]現行XD用点数換算表!$F$4,IF(K25="ベスト32",[2]現行XD用点数換算表!$G$4,"")))))))</f>
        <v>0</v>
      </c>
      <c r="M25" s="12"/>
      <c r="N25" s="8">
        <f>IF(M25="",0,IF(M25="優勝",[3]現行XD用点数換算表!$B$5,IF(M25="準優勝",[3]現行XD用点数換算表!$C$5,IF(M25="ベスト4",[3]現行XD用点数換算表!$D$5,IF(M25="ベスト8",[3]現行XD用点数換算表!$E$5,IF(M25="ベスト16",[3]現行XD用点数換算表!$F$5,IF(M25="ベスト32",[3]現行XD用点数換算表!$G$5,"")))))))</f>
        <v>0</v>
      </c>
      <c r="O25" s="12"/>
      <c r="P25" s="8">
        <f>IF(O25="",0,IF(O25="優勝",[3]現行XD用点数換算表!$B$6,IF(O25="準優勝",[3]現行XD用点数換算表!$C$6,IF(O25="ベスト4",[3]現行XD用点数換算表!$D$6,IF(O25="ベスト8",[3]現行XD用点数換算表!$E$6,IF(O25="ベスト16",[3]現行XD用点数換算表!$F$6,IF(O25="ベスト32",[3]現行XD用点数換算表!$G$6,"")))))))</f>
        <v>0</v>
      </c>
      <c r="Q25" s="12"/>
      <c r="R25" s="8">
        <f>IF(Q25="",0,IF(Q25="優勝",[3]現行XD用点数換算表!$B$7,IF(Q25="準優勝",[3]現行XD用点数換算表!$C$7,IF(Q25="ベスト4",[3]現行XD用点数換算表!$D$7,IF(Q25="ベスト8",[3]現行XD用点数換算表!$E$7,[3]現行XD用点数換算表!$F$7)))))</f>
        <v>0</v>
      </c>
      <c r="S25" s="12"/>
      <c r="T25" s="8">
        <f>IF(S25="",0,IF(S25="優勝",[3]現行XD用点数換算表!$B$8,IF(S25="準優勝",[3]現行XD用点数換算表!$C$8,IF(S25="ベスト4",[3]現行XD用点数換算表!$D$8,IF(S25="ベスト8",[3]現行XD用点数換算表!$E$8,[3]現行XD用点数換算表!$F$8)))))</f>
        <v>0</v>
      </c>
      <c r="U25" s="12" t="s">
        <v>3</v>
      </c>
      <c r="V25" s="14">
        <f>IF(U25="",0,IF(U25="優勝",[3]現行XD用点数換算表!$B$13,IF(U25="準優勝",[3]現行XD用点数換算表!$C$13,IF(U25="ベスト4",[3]現行XD用点数換算表!$D$13,[3]現行XD用点数換算表!$E$13))))</f>
        <v>16</v>
      </c>
      <c r="W25" s="12"/>
      <c r="X25" s="8">
        <f>IF(W25="",0,IF(W25="優勝",[3]現行XD用点数換算表!$B$14,IF(W25="準優勝",[3]現行XD用点数換算表!$C$14,IF(W25="ベスト4",[3]現行XD用点数換算表!$D$14,[3]現行XD用点数換算表!$E$14))))</f>
        <v>0</v>
      </c>
      <c r="Y25" s="12"/>
      <c r="Z25" s="8">
        <f>IF(Y25="",0,IF(Y25="優勝",[2]現行XD用点数換算表!$B$15,IF(Y25="準優勝",[2]現行XD用点数換算表!$C$15,IF(Y25="ベスト4",[2]現行XD用点数換算表!$D$15,IF(Y25="ベスト8",[2]現行XD用点数換算表!$E$15,IF(Y25="ベスト16",[2]現行XD用点数換算表!$F$15,IF(Y25="ベスト32",[2]現行XD用点数換算表!$G$15,"")))))))</f>
        <v>0</v>
      </c>
      <c r="AA25" s="12"/>
      <c r="AB25" s="8">
        <f>IF(AA25="",0,IF(AA25="優勝",[3]現行XD用点数換算表!$B$16,IF(AA25="準優勝",[3]現行XD用点数換算表!$C$16,IF(AA25="ベスト4",[3]現行XD用点数換算表!$D$16,IF(AA25="ベスト8",[3]現行XD用点数換算表!$E$16,IF(AA25="ベスト16",[3]現行XD用点数換算表!$F$16,IF(AA25="ベスト32",[3]現行XD用点数換算表!$G$16,"")))))))</f>
        <v>0</v>
      </c>
      <c r="AC25" s="12"/>
      <c r="AD25" s="8">
        <f>IF(AC25="",0,IF(AC25="優勝",[3]現行XD用点数換算表!$B$17,IF(AC25="準優勝",[3]現行XD用点数換算表!$C$17,IF(AC25="ベスト4",[3]現行XD用点数換算表!$D$17,IF(AC25="ベスト8",[3]現行XD用点数換算表!$E$17,IF(AC25="ベスト16",[3]現行XD用点数換算表!$F$17,IF(AC25="ベスト32",[3]現行XD用点数換算表!$G$17,"")))))))</f>
        <v>0</v>
      </c>
      <c r="AE25" s="12"/>
      <c r="AF25" s="8">
        <f>IF(AE25="",0,IF(AE25="優勝",[3]現行XD用点数換算表!$B$18,IF(AE25="準優勝",[3]現行XD用点数換算表!$C$18,IF(AE25="ベスト4",[3]現行XD用点数換算表!$D$18,IF(AE25="ベスト8",[3]現行XD用点数換算表!$E$18,[3]現行XD用点数換算表!$F$18)))))</f>
        <v>0</v>
      </c>
      <c r="AG25" s="12"/>
      <c r="AH25" s="8">
        <f>IF(AG25="",0,IF(AG25="優勝",[3]現行XD用点数換算表!$B$19,IF(AG25="準優勝",[3]現行XD用点数換算表!$C$19,IF(AG25="ベスト4",[3]現行XD用点数換算表!$D$19,IF(AG25="ベスト8",[3]現行XD用点数換算表!$E$19,[3]現行XD用点数換算表!$F$19)))))</f>
        <v>0</v>
      </c>
      <c r="AI25" s="8">
        <f t="shared" si="0"/>
        <v>46</v>
      </c>
      <c r="AJ25" s="57"/>
    </row>
    <row r="26" spans="1:36" ht="17.25" customHeight="1" x14ac:dyDescent="0.55000000000000004">
      <c r="A26" s="56">
        <v>12</v>
      </c>
      <c r="B26" s="12" t="s">
        <v>77</v>
      </c>
      <c r="C26" s="12" t="s">
        <v>45</v>
      </c>
      <c r="D26" s="12">
        <v>4</v>
      </c>
      <c r="E26" s="25" t="s">
        <v>159</v>
      </c>
      <c r="F26" s="26" t="s">
        <v>160</v>
      </c>
      <c r="G26" s="12"/>
      <c r="H26" s="13">
        <f>IF(G26="",0,IF(G26="優勝",[3]現行XD用点数換算表!$B$2,IF(G26="準優勝",[3]現行XD用点数換算表!$C$2,IF(G26="ベスト4",[3]現行XD用点数換算表!$D$2,[3]現行XD用点数換算表!$E$2))))</f>
        <v>0</v>
      </c>
      <c r="I26" s="12"/>
      <c r="J26" s="8">
        <f>IF(I26="",0,IF(I26="優勝",[3]現行XD用点数換算表!$B$3,IF(I26="準優勝",[3]現行XD用点数換算表!$C$3,IF(I26="ベスト4",[3]現行XD用点数換算表!$D$3,[3]現行XD用点数換算表!$E$3))))</f>
        <v>0</v>
      </c>
      <c r="K26" s="12"/>
      <c r="L26" s="8">
        <f>IF(K26="",0,IF(K26="優勝",[2]現行XD用点数換算表!$B$4,IF(K26="準優勝",[2]現行XD用点数換算表!$C$4,IF(K26="ベスト4",[2]現行XD用点数換算表!$D$4,IF(K26="ベスト8",[2]現行XD用点数換算表!$E$4,IF(K26="ベスト16",[2]現行XD用点数換算表!$F$4,IF(K26="ベスト32",[2]現行XD用点数換算表!$G$4,"")))))))</f>
        <v>0</v>
      </c>
      <c r="M26" s="12"/>
      <c r="N26" s="8">
        <f>IF(M26="",0,IF(M26="優勝",[3]現行XD用点数換算表!$B$5,IF(M26="準優勝",[3]現行XD用点数換算表!$C$5,IF(M26="ベスト4",[3]現行XD用点数換算表!$D$5,IF(M26="ベスト8",[3]現行XD用点数換算表!$E$5,IF(M26="ベスト16",[3]現行XD用点数換算表!$F$5,IF(M26="ベスト32",[3]現行XD用点数換算表!$G$5,"")))))))</f>
        <v>0</v>
      </c>
      <c r="O26" s="12" t="s">
        <v>5</v>
      </c>
      <c r="P26" s="8">
        <f>IF(O26="",0,IF(O26="優勝",[3]現行XD用点数換算表!$B$6,IF(O26="準優勝",[3]現行XD用点数換算表!$C$6,IF(O26="ベスト4",[3]現行XD用点数換算表!$D$6,IF(O26="ベスト8",[3]現行XD用点数換算表!$E$6,IF(O26="ベスト16",[3]現行XD用点数換算表!$F$6,IF(O26="ベスト32",[3]現行XD用点数換算表!$G$6,"")))))))</f>
        <v>30</v>
      </c>
      <c r="Q26" s="12"/>
      <c r="R26" s="8">
        <f>IF(Q26="",0,IF(Q26="優勝",[3]現行XD用点数換算表!$B$7,IF(Q26="準優勝",[3]現行XD用点数換算表!$C$7,IF(Q26="ベスト4",[3]現行XD用点数換算表!$D$7,IF(Q26="ベスト8",[3]現行XD用点数換算表!$E$7,[3]現行XD用点数換算表!$F$7)))))</f>
        <v>0</v>
      </c>
      <c r="S26" s="12"/>
      <c r="T26" s="8">
        <f>IF(S26="",0,IF(S26="優勝",[3]現行XD用点数換算表!$B$8,IF(S26="準優勝",[3]現行XD用点数換算表!$C$8,IF(S26="ベスト4",[3]現行XD用点数換算表!$D$8,IF(S26="ベスト8",[3]現行XD用点数換算表!$E$8,[3]現行XD用点数換算表!$F$8)))))</f>
        <v>0</v>
      </c>
      <c r="U26" s="12"/>
      <c r="V26" s="14">
        <f>IF(U26="",0,IF(U26="優勝",[3]現行XD用点数換算表!$B$13,IF(U26="準優勝",[3]現行XD用点数換算表!$C$13,IF(U26="ベスト4",[3]現行XD用点数換算表!$D$13,[3]現行XD用点数換算表!$E$13))))</f>
        <v>0</v>
      </c>
      <c r="W26" s="12"/>
      <c r="X26" s="8">
        <f>IF(W26="",0,IF(W26="優勝",[3]現行XD用点数換算表!$B$14,IF(W26="準優勝",[3]現行XD用点数換算表!$C$14,IF(W26="ベスト4",[3]現行XD用点数換算表!$D$14,[3]現行XD用点数換算表!$E$14))))</f>
        <v>0</v>
      </c>
      <c r="Y26" s="12"/>
      <c r="Z26" s="8">
        <f>IF(Y26="",0,IF(Y26="優勝",[2]現行XD用点数換算表!$B$15,IF(Y26="準優勝",[2]現行XD用点数換算表!$C$15,IF(Y26="ベスト4",[2]現行XD用点数換算表!$D$15,IF(Y26="ベスト8",[2]現行XD用点数換算表!$E$15,IF(Y26="ベスト16",[2]現行XD用点数換算表!$F$15,IF(Y26="ベスト32",[2]現行XD用点数換算表!$G$15,"")))))))</f>
        <v>0</v>
      </c>
      <c r="AA26" s="12"/>
      <c r="AB26" s="8">
        <f>IF(AA26="",0,IF(AA26="優勝",[3]現行XD用点数換算表!$B$16,IF(AA26="準優勝",[3]現行XD用点数換算表!$C$16,IF(AA26="ベスト4",[3]現行XD用点数換算表!$D$16,IF(AA26="ベスト8",[3]現行XD用点数換算表!$E$16,IF(AA26="ベスト16",[3]現行XD用点数換算表!$F$16,IF(AA26="ベスト32",[3]現行XD用点数換算表!$G$16,"")))))))</f>
        <v>0</v>
      </c>
      <c r="AC26" s="12" t="s">
        <v>4</v>
      </c>
      <c r="AD26" s="8">
        <f>IF(AC26="",0,IF(AC26="優勝",[3]現行XD用点数換算表!$B$17,IF(AC26="準優勝",[3]現行XD用点数換算表!$C$17,IF(AC26="ベスト4",[3]現行XD用点数換算表!$D$17,IF(AC26="ベスト8",[3]現行XD用点数換算表!$E$17,IF(AC26="ベスト16",[3]現行XD用点数換算表!$F$17,IF(AC26="ベスト32",[3]現行XD用点数換算表!$G$17,"")))))))</f>
        <v>72</v>
      </c>
      <c r="AE26" s="12"/>
      <c r="AF26" s="8">
        <f>IF(AE26="",0,IF(AE26="優勝",[3]現行XD用点数換算表!$B$18,IF(AE26="準優勝",[3]現行XD用点数換算表!$C$18,IF(AE26="ベスト4",[3]現行XD用点数換算表!$D$18,IF(AE26="ベスト8",[3]現行XD用点数換算表!$E$18,[3]現行XD用点数換算表!$F$18)))))</f>
        <v>0</v>
      </c>
      <c r="AG26" s="12"/>
      <c r="AH26" s="8">
        <f>IF(AG26="",0,IF(AG26="優勝",[3]現行XD用点数換算表!$B$19,IF(AG26="準優勝",[3]現行XD用点数換算表!$C$19,IF(AG26="ベスト4",[3]現行XD用点数換算表!$D$19,IF(AG26="ベスト8",[3]現行XD用点数換算表!$E$19,[3]現行XD用点数換算表!$F$19)))))</f>
        <v>0</v>
      </c>
      <c r="AI26" s="8">
        <f t="shared" si="0"/>
        <v>102</v>
      </c>
      <c r="AJ26" s="56">
        <f t="shared" si="5"/>
        <v>344</v>
      </c>
    </row>
    <row r="27" spans="1:36" ht="17.25" customHeight="1" x14ac:dyDescent="0.55000000000000004">
      <c r="A27" s="57"/>
      <c r="B27" s="12" t="s">
        <v>117</v>
      </c>
      <c r="C27" s="12" t="s">
        <v>45</v>
      </c>
      <c r="D27" s="12">
        <v>4</v>
      </c>
      <c r="E27" s="25" t="s">
        <v>159</v>
      </c>
      <c r="F27" s="26" t="s">
        <v>160</v>
      </c>
      <c r="G27" s="12"/>
      <c r="H27" s="13">
        <f>IF(G27="",0,IF(G27="優勝",[3]現行XD用点数換算表!$B$2,IF(G27="準優勝",[3]現行XD用点数換算表!$C$2,IF(G27="ベスト4",[3]現行XD用点数換算表!$D$2,[3]現行XD用点数換算表!$E$2))))</f>
        <v>0</v>
      </c>
      <c r="I27" s="12"/>
      <c r="J27" s="8">
        <f>IF(I27="",0,IF(I27="優勝",[3]現行XD用点数換算表!$B$3,IF(I27="準優勝",[3]現行XD用点数換算表!$C$3,IF(I27="ベスト4",[3]現行XD用点数換算表!$D$3,[3]現行XD用点数換算表!$E$3))))</f>
        <v>0</v>
      </c>
      <c r="K27" s="12" t="s">
        <v>5</v>
      </c>
      <c r="L27" s="8">
        <f>IF(K27="",0,IF(K27="優勝",[2]現行XD用点数換算表!$B$4,IF(K27="準優勝",[2]現行XD用点数換算表!$C$4,IF(K27="ベスト4",[2]現行XD用点数換算表!$D$4,IF(K27="ベスト8",[2]現行XD用点数換算表!$E$4,IF(K27="ベスト16",[2]現行XD用点数換算表!$F$4,IF(K27="ベスト32",[2]現行XD用点数換算表!$G$4,"")))))))</f>
        <v>80</v>
      </c>
      <c r="M27" s="12"/>
      <c r="N27" s="8">
        <f>IF(M27="",0,IF(M27="優勝",[3]現行XD用点数換算表!$B$5,IF(M27="準優勝",[3]現行XD用点数換算表!$C$5,IF(M27="ベスト4",[3]現行XD用点数換算表!$D$5,IF(M27="ベスト8",[3]現行XD用点数換算表!$E$5,IF(M27="ベスト16",[3]現行XD用点数換算表!$F$5,IF(M27="ベスト32",[3]現行XD用点数換算表!$G$5,"")))))))</f>
        <v>0</v>
      </c>
      <c r="O27" s="12" t="s">
        <v>4</v>
      </c>
      <c r="P27" s="8">
        <f>IF(O27="",0,IF(O27="優勝",[3]現行XD用点数換算表!$B$6,IF(O27="準優勝",[3]現行XD用点数換算表!$C$6,IF(O27="ベスト4",[3]現行XD用点数換算表!$D$6,IF(O27="ベスト8",[3]現行XD用点数換算表!$E$6,IF(O27="ベスト16",[3]現行XD用点数換算表!$F$6,IF(O27="ベスト32",[3]現行XD用点数換算表!$G$6,"")))))))</f>
        <v>90</v>
      </c>
      <c r="Q27" s="12"/>
      <c r="R27" s="8">
        <f>IF(Q27="",0,IF(Q27="優勝",[3]現行XD用点数換算表!$B$7,IF(Q27="準優勝",[3]現行XD用点数換算表!$C$7,IF(Q27="ベスト4",[3]現行XD用点数換算表!$D$7,IF(Q27="ベスト8",[3]現行XD用点数換算表!$E$7,[3]現行XD用点数換算表!$F$7)))))</f>
        <v>0</v>
      </c>
      <c r="S27" s="12"/>
      <c r="T27" s="8">
        <f>IF(S27="",0,IF(S27="優勝",[3]現行XD用点数換算表!$B$8,IF(S27="準優勝",[3]現行XD用点数換算表!$C$8,IF(S27="ベスト4",[3]現行XD用点数換算表!$D$8,IF(S27="ベスト8",[3]現行XD用点数換算表!$E$8,[3]現行XD用点数換算表!$F$8)))))</f>
        <v>0</v>
      </c>
      <c r="U27" s="12"/>
      <c r="V27" s="14">
        <f>IF(U27="",0,IF(U27="優勝",[3]現行XD用点数換算表!$B$13,IF(U27="準優勝",[3]現行XD用点数換算表!$C$13,IF(U27="ベスト4",[3]現行XD用点数換算表!$D$13,[3]現行XD用点数換算表!$E$13))))</f>
        <v>0</v>
      </c>
      <c r="W27" s="12"/>
      <c r="X27" s="8">
        <f>IF(W27="",0,IF(W27="優勝",[3]現行XD用点数換算表!$B$14,IF(W27="準優勝",[3]現行XD用点数換算表!$C$14,IF(W27="ベスト4",[3]現行XD用点数換算表!$D$14,[3]現行XD用点数換算表!$E$14))))</f>
        <v>0</v>
      </c>
      <c r="Y27" s="12"/>
      <c r="Z27" s="8">
        <f>IF(Y27="",0,IF(Y27="優勝",[2]現行XD用点数換算表!$B$15,IF(Y27="準優勝",[2]現行XD用点数換算表!$C$15,IF(Y27="ベスト4",[2]現行XD用点数換算表!$D$15,IF(Y27="ベスト8",[2]現行XD用点数換算表!$E$15,IF(Y27="ベスト16",[2]現行XD用点数換算表!$F$15,IF(Y27="ベスト32",[2]現行XD用点数換算表!$G$15,"")))))))</f>
        <v>0</v>
      </c>
      <c r="AA27" s="12"/>
      <c r="AB27" s="8">
        <f>IF(AA27="",0,IF(AA27="優勝",[3]現行XD用点数換算表!$B$16,IF(AA27="準優勝",[3]現行XD用点数換算表!$C$16,IF(AA27="ベスト4",[3]現行XD用点数換算表!$D$16,IF(AA27="ベスト8",[3]現行XD用点数換算表!$E$16,IF(AA27="ベスト16",[3]現行XD用点数換算表!$F$16,IF(AA27="ベスト32",[3]現行XD用点数換算表!$G$16,"")))))))</f>
        <v>0</v>
      </c>
      <c r="AC27" s="12" t="s">
        <v>4</v>
      </c>
      <c r="AD27" s="8">
        <f>IF(AC27="",0,IF(AC27="優勝",[3]現行XD用点数換算表!$B$17,IF(AC27="準優勝",[3]現行XD用点数換算表!$C$17,IF(AC27="ベスト4",[3]現行XD用点数換算表!$D$17,IF(AC27="ベスト8",[3]現行XD用点数換算表!$E$17,IF(AC27="ベスト16",[3]現行XD用点数換算表!$F$17,IF(AC27="ベスト32",[3]現行XD用点数換算表!$G$17,"")))))))</f>
        <v>72</v>
      </c>
      <c r="AE27" s="12"/>
      <c r="AF27" s="8">
        <f>IF(AE27="",0,IF(AE27="優勝",[3]現行XD用点数換算表!$B$18,IF(AE27="準優勝",[3]現行XD用点数換算表!$C$18,IF(AE27="ベスト4",[3]現行XD用点数換算表!$D$18,IF(AE27="ベスト8",[3]現行XD用点数換算表!$E$18,[3]現行XD用点数換算表!$F$18)))))</f>
        <v>0</v>
      </c>
      <c r="AG27" s="12"/>
      <c r="AH27" s="8">
        <f>IF(AG27="",0,IF(AG27="優勝",[3]現行XD用点数換算表!$B$19,IF(AG27="準優勝",[3]現行XD用点数換算表!$C$19,IF(AG27="ベスト4",[3]現行XD用点数換算表!$D$19,IF(AG27="ベスト8",[3]現行XD用点数換算表!$E$19,[3]現行XD用点数換算表!$F$19)))))</f>
        <v>0</v>
      </c>
      <c r="AI27" s="8">
        <f t="shared" si="0"/>
        <v>242</v>
      </c>
      <c r="AJ27" s="57"/>
    </row>
    <row r="28" spans="1:36" ht="17.25" customHeight="1" x14ac:dyDescent="0.55000000000000004">
      <c r="A28" s="56">
        <v>13</v>
      </c>
      <c r="B28" s="12" t="s">
        <v>69</v>
      </c>
      <c r="C28" s="12" t="s">
        <v>47</v>
      </c>
      <c r="D28" s="12">
        <v>2</v>
      </c>
      <c r="E28" s="25" t="s">
        <v>159</v>
      </c>
      <c r="F28" s="26" t="s">
        <v>160</v>
      </c>
      <c r="G28" s="12"/>
      <c r="H28" s="13">
        <f>IF(G28="",0,IF(G28="優勝",[3]現行XD用点数換算表!$B$2,IF(G28="準優勝",[3]現行XD用点数換算表!$C$2,IF(G28="ベスト4",[3]現行XD用点数換算表!$D$2,[3]現行XD用点数換算表!$E$2))))</f>
        <v>0</v>
      </c>
      <c r="I28" s="12"/>
      <c r="J28" s="8">
        <f>IF(I28="",0,IF(I28="優勝",[3]現行XD用点数換算表!$B$3,IF(I28="準優勝",[3]現行XD用点数換算表!$C$3,IF(I28="ベスト4",[3]現行XD用点数換算表!$D$3,[3]現行XD用点数換算表!$E$3))))</f>
        <v>0</v>
      </c>
      <c r="K28" s="12"/>
      <c r="L28" s="8">
        <f>IF(K28="",0,IF(K28="優勝",[2]現行XD用点数換算表!$B$4,IF(K28="準優勝",[2]現行XD用点数換算表!$C$4,IF(K28="ベスト4",[2]現行XD用点数換算表!$D$4,IF(K28="ベスト8",[2]現行XD用点数換算表!$E$4,IF(K28="ベスト16",[2]現行XD用点数換算表!$F$4,IF(K28="ベスト32",[2]現行XD用点数換算表!$G$4,"")))))))</f>
        <v>0</v>
      </c>
      <c r="M28" s="12"/>
      <c r="N28" s="8">
        <f>IF(M28="",0,IF(M28="優勝",[3]現行XD用点数換算表!$B$5,IF(M28="準優勝",[3]現行XD用点数換算表!$C$5,IF(M28="ベスト4",[3]現行XD用点数換算表!$D$5,IF(M28="ベスト8",[3]現行XD用点数換算表!$E$5,IF(M28="ベスト16",[3]現行XD用点数換算表!$F$5,IF(M28="ベスト32",[3]現行XD用点数換算表!$G$5,"")))))))</f>
        <v>0</v>
      </c>
      <c r="O28" s="12" t="s">
        <v>4</v>
      </c>
      <c r="P28" s="8">
        <f>IF(O28="",0,IF(O28="優勝",[3]現行XD用点数換算表!$B$6,IF(O28="準優勝",[3]現行XD用点数換算表!$C$6,IF(O28="ベスト4",[3]現行XD用点数換算表!$D$6,IF(O28="ベスト8",[3]現行XD用点数換算表!$E$6,IF(O28="ベスト16",[3]現行XD用点数換算表!$F$6,IF(O28="ベスト32",[3]現行XD用点数換算表!$G$6,"")))))))</f>
        <v>90</v>
      </c>
      <c r="Q28" s="12"/>
      <c r="R28" s="8">
        <f>IF(Q28="",0,IF(Q28="優勝",[3]現行XD用点数換算表!$B$7,IF(Q28="準優勝",[3]現行XD用点数換算表!$C$7,IF(Q28="ベスト4",[3]現行XD用点数換算表!$D$7,IF(Q28="ベスト8",[3]現行XD用点数換算表!$E$7,[3]現行XD用点数換算表!$F$7)))))</f>
        <v>0</v>
      </c>
      <c r="S28" s="12"/>
      <c r="T28" s="8">
        <f>IF(S28="",0,IF(S28="優勝",[3]現行XD用点数換算表!$B$8,IF(S28="準優勝",[3]現行XD用点数換算表!$C$8,IF(S28="ベスト4",[3]現行XD用点数換算表!$D$8,IF(S28="ベスト8",[3]現行XD用点数換算表!$E$8,[3]現行XD用点数換算表!$F$8)))))</f>
        <v>0</v>
      </c>
      <c r="U28" s="12" t="s">
        <v>2</v>
      </c>
      <c r="V28" s="14">
        <f>IF(U28="",0,IF(U28="優勝",[3]現行XD用点数換算表!$B$13,IF(U28="準優勝",[3]現行XD用点数換算表!$C$13,IF(U28="ベスト4",[3]現行XD用点数換算表!$D$13,[3]現行XD用点数換算表!$E$13))))</f>
        <v>40</v>
      </c>
      <c r="W28" s="12"/>
      <c r="X28" s="8">
        <f>IF(W28="",0,IF(W28="優勝",[3]現行XD用点数換算表!$B$14,IF(W28="準優勝",[3]現行XD用点数換算表!$C$14,IF(W28="ベスト4",[3]現行XD用点数換算表!$D$14,[3]現行XD用点数換算表!$E$14))))</f>
        <v>0</v>
      </c>
      <c r="Y28" s="12"/>
      <c r="Z28" s="8">
        <f>IF(Y28="",0,IF(Y28="優勝",[2]現行XD用点数換算表!$B$15,IF(Y28="準優勝",[2]現行XD用点数換算表!$C$15,IF(Y28="ベスト4",[2]現行XD用点数換算表!$D$15,IF(Y28="ベスト8",[2]現行XD用点数換算表!$E$15,IF(Y28="ベスト16",[2]現行XD用点数換算表!$F$15,IF(Y28="ベスト32",[2]現行XD用点数換算表!$G$15,"")))))))</f>
        <v>0</v>
      </c>
      <c r="AA28" s="12"/>
      <c r="AB28" s="8">
        <f>IF(AA28="",0,IF(AA28="優勝",[3]現行XD用点数換算表!$B$16,IF(AA28="準優勝",[3]現行XD用点数換算表!$C$16,IF(AA28="ベスト4",[3]現行XD用点数換算表!$D$16,IF(AA28="ベスト8",[3]現行XD用点数換算表!$E$16,IF(AA28="ベスト16",[3]現行XD用点数換算表!$F$16,IF(AA28="ベスト32",[3]現行XD用点数換算表!$G$16,"")))))))</f>
        <v>0</v>
      </c>
      <c r="AC28" s="12"/>
      <c r="AD28" s="8">
        <f>IF(AC28="",0,IF(AC28="優勝",[3]現行XD用点数換算表!$B$17,IF(AC28="準優勝",[3]現行XD用点数換算表!$C$17,IF(AC28="ベスト4",[3]現行XD用点数換算表!$D$17,IF(AC28="ベスト8",[3]現行XD用点数換算表!$E$17,IF(AC28="ベスト16",[3]現行XD用点数換算表!$F$17,IF(AC28="ベスト32",[3]現行XD用点数換算表!$G$17,"")))))))</f>
        <v>0</v>
      </c>
      <c r="AE28" s="12"/>
      <c r="AF28" s="8">
        <f>IF(AE28="",0,IF(AE28="優勝",[3]現行XD用点数換算表!$B$18,IF(AE28="準優勝",[3]現行XD用点数換算表!$C$18,IF(AE28="ベスト4",[3]現行XD用点数換算表!$D$18,IF(AE28="ベスト8",[3]現行XD用点数換算表!$E$18,[3]現行XD用点数換算表!$F$18)))))</f>
        <v>0</v>
      </c>
      <c r="AG28" s="12"/>
      <c r="AH28" s="8">
        <f>IF(AG28="",0,IF(AG28="優勝",[3]現行XD用点数換算表!$B$19,IF(AG28="準優勝",[3]現行XD用点数換算表!$C$19,IF(AG28="ベスト4",[3]現行XD用点数換算表!$D$19,IF(AG28="ベスト8",[3]現行XD用点数換算表!$E$19,[3]現行XD用点数換算表!$F$19)))))</f>
        <v>0</v>
      </c>
      <c r="AI28" s="8">
        <f t="shared" si="0"/>
        <v>130</v>
      </c>
      <c r="AJ28" s="56">
        <f t="shared" si="5"/>
        <v>328</v>
      </c>
    </row>
    <row r="29" spans="1:36" ht="17.25" customHeight="1" x14ac:dyDescent="0.55000000000000004">
      <c r="A29" s="57"/>
      <c r="B29" s="12" t="s">
        <v>121</v>
      </c>
      <c r="C29" s="12" t="s">
        <v>47</v>
      </c>
      <c r="D29" s="12">
        <v>3</v>
      </c>
      <c r="E29" s="25" t="s">
        <v>159</v>
      </c>
      <c r="F29" s="26" t="s">
        <v>160</v>
      </c>
      <c r="G29" s="12"/>
      <c r="H29" s="13">
        <f>IF(G29="",0,IF(G29="優勝",[3]現行XD用点数換算表!$B$2,IF(G29="準優勝",[3]現行XD用点数換算表!$C$2,IF(G29="ベスト4",[3]現行XD用点数換算表!$D$2,[3]現行XD用点数換算表!$E$2))))</f>
        <v>0</v>
      </c>
      <c r="I29" s="12"/>
      <c r="J29" s="8">
        <f>IF(I29="",0,IF(I29="優勝",[3]現行XD用点数換算表!$B$3,IF(I29="準優勝",[3]現行XD用点数換算表!$C$3,IF(I29="ベスト4",[3]現行XD用点数換算表!$D$3,[3]現行XD用点数換算表!$E$3))))</f>
        <v>0</v>
      </c>
      <c r="K29" s="12"/>
      <c r="L29" s="8">
        <f>IF(K29="",0,IF(K29="優勝",[2]現行XD用点数換算表!$B$4,IF(K29="準優勝",[2]現行XD用点数換算表!$C$4,IF(K29="ベスト4",[2]現行XD用点数換算表!$D$4,IF(K29="ベスト8",[2]現行XD用点数換算表!$E$4,IF(K29="ベスト16",[2]現行XD用点数換算表!$F$4,IF(K29="ベスト32",[2]現行XD用点数換算表!$G$4,"")))))))</f>
        <v>0</v>
      </c>
      <c r="M29" s="12"/>
      <c r="N29" s="8">
        <f>IF(M29="",0,IF(M29="優勝",[3]現行XD用点数換算表!$B$5,IF(M29="準優勝",[3]現行XD用点数換算表!$C$5,IF(M29="ベスト4",[3]現行XD用点数換算表!$D$5,IF(M29="ベスト8",[3]現行XD用点数換算表!$E$5,IF(M29="ベスト16",[3]現行XD用点数換算表!$F$5,IF(M29="ベスト32",[3]現行XD用点数換算表!$G$5,"")))))))</f>
        <v>0</v>
      </c>
      <c r="O29" s="12" t="s">
        <v>5</v>
      </c>
      <c r="P29" s="8">
        <f>IF(O29="",0,IF(O29="優勝",[3]現行XD用点数換算表!$B$6,IF(O29="準優勝",[3]現行XD用点数換算表!$C$6,IF(O29="ベスト4",[3]現行XD用点数換算表!$D$6,IF(O29="ベスト8",[3]現行XD用点数換算表!$E$6,IF(O29="ベスト16",[3]現行XD用点数換算表!$F$6,IF(O29="ベスト32",[3]現行XD用点数換算表!$G$6,"")))))))</f>
        <v>30</v>
      </c>
      <c r="Q29" s="12"/>
      <c r="R29" s="8">
        <f>IF(Q29="",0,IF(Q29="優勝",[3]現行XD用点数換算表!$B$7,IF(Q29="準優勝",[3]現行XD用点数換算表!$C$7,IF(Q29="ベスト4",[3]現行XD用点数換算表!$D$7,IF(Q29="ベスト8",[3]現行XD用点数換算表!$E$7,[3]現行XD用点数換算表!$F$7)))))</f>
        <v>0</v>
      </c>
      <c r="S29" s="12"/>
      <c r="T29" s="8">
        <f>IF(S29="",0,IF(S29="優勝",[3]現行XD用点数換算表!$B$8,IF(S29="準優勝",[3]現行XD用点数換算表!$C$8,IF(S29="ベスト4",[3]現行XD用点数換算表!$D$8,IF(S29="ベスト8",[3]現行XD用点数換算表!$E$8,[3]現行XD用点数換算表!$F$8)))))</f>
        <v>0</v>
      </c>
      <c r="U29" s="12"/>
      <c r="V29" s="14">
        <f>IF(U29="",0,IF(U29="優勝",[3]現行XD用点数換算表!$B$13,IF(U29="準優勝",[3]現行XD用点数換算表!$C$13,IF(U29="ベスト4",[3]現行XD用点数換算表!$D$13,[3]現行XD用点数換算表!$E$13))))</f>
        <v>0</v>
      </c>
      <c r="W29" s="12"/>
      <c r="X29" s="8">
        <f>IF(W29="",0,IF(W29="優勝",[3]現行XD用点数換算表!$B$14,IF(W29="準優勝",[3]現行XD用点数換算表!$C$14,IF(W29="ベスト4",[3]現行XD用点数換算表!$D$14,[3]現行XD用点数換算表!$E$14))))</f>
        <v>0</v>
      </c>
      <c r="Y29" s="12"/>
      <c r="Z29" s="8">
        <f>IF(Y29="",0,IF(Y29="優勝",[2]現行XD用点数換算表!$B$15,IF(Y29="準優勝",[2]現行XD用点数換算表!$C$15,IF(Y29="ベスト4",[2]現行XD用点数換算表!$D$15,IF(Y29="ベスト8",[2]現行XD用点数換算表!$E$15,IF(Y29="ベスト16",[2]現行XD用点数換算表!$F$15,IF(Y29="ベスト32",[2]現行XD用点数換算表!$G$15,"")))))))</f>
        <v>0</v>
      </c>
      <c r="AA29" s="12" t="s">
        <v>4</v>
      </c>
      <c r="AB29" s="8">
        <f>IF(AA29="",0,IF(AA29="優勝",[3]現行XD用点数換算表!$B$16,IF(AA29="準優勝",[3]現行XD用点数換算表!$C$16,IF(AA29="ベスト4",[3]現行XD用点数換算表!$D$16,IF(AA29="ベスト8",[3]現行XD用点数換算表!$E$16,IF(AA29="ベスト16",[3]現行XD用点数換算表!$F$16,IF(AA29="ベスト32",[3]現行XD用点数換算表!$G$16,"")))))))</f>
        <v>32</v>
      </c>
      <c r="AC29" s="12" t="s">
        <v>2</v>
      </c>
      <c r="AD29" s="8">
        <f>IF(AC29="",0,IF(AC29="優勝",[3]現行XD用点数換算表!$B$17,IF(AC29="準優勝",[3]現行XD用点数換算表!$C$17,IF(AC29="ベスト4",[3]現行XD用点数換算表!$D$17,IF(AC29="ベスト8",[3]現行XD用点数換算表!$E$17,IF(AC29="ベスト16",[3]現行XD用点数換算表!$F$17,IF(AC29="ベスト32",[3]現行XD用点数換算表!$G$17,"")))))))</f>
        <v>136</v>
      </c>
      <c r="AE29" s="12"/>
      <c r="AF29" s="8">
        <f>IF(AE29="",0,IF(AE29="優勝",[3]現行XD用点数換算表!$B$18,IF(AE29="準優勝",[3]現行XD用点数換算表!$C$18,IF(AE29="ベスト4",[3]現行XD用点数換算表!$D$18,IF(AE29="ベスト8",[3]現行XD用点数換算表!$E$18,[3]現行XD用点数換算表!$F$18)))))</f>
        <v>0</v>
      </c>
      <c r="AG29" s="12"/>
      <c r="AH29" s="8">
        <f>IF(AG29="",0,IF(AG29="優勝",[3]現行XD用点数換算表!$B$19,IF(AG29="準優勝",[3]現行XD用点数換算表!$C$19,IF(AG29="ベスト4",[3]現行XD用点数換算表!$D$19,IF(AG29="ベスト8",[3]現行XD用点数換算表!$E$19,[3]現行XD用点数換算表!$F$19)))))</f>
        <v>0</v>
      </c>
      <c r="AI29" s="8">
        <f t="shared" si="0"/>
        <v>198</v>
      </c>
      <c r="AJ29" s="57"/>
    </row>
    <row r="30" spans="1:36" ht="17.25" customHeight="1" x14ac:dyDescent="0.55000000000000004">
      <c r="A30" s="56">
        <v>14</v>
      </c>
      <c r="B30" s="44" t="s">
        <v>303</v>
      </c>
      <c r="C30" s="43" t="s">
        <v>292</v>
      </c>
      <c r="D30" s="44">
        <v>4</v>
      </c>
      <c r="E30" s="42" t="s">
        <v>291</v>
      </c>
      <c r="F30" s="31" t="s">
        <v>226</v>
      </c>
      <c r="G30" s="32"/>
      <c r="H30" s="30">
        <f>IF(G30="",0,IF(G30="優勝",[4]現行XD用点数換算表!$B$2,IF(G30="準優勝",[4]現行XD用点数換算表!$C$2,IF(G30="ベスト4",[4]現行XD用点数換算表!$D$2,[4]現行XD用点数換算表!$E$2))))</f>
        <v>0</v>
      </c>
      <c r="I30" s="32"/>
      <c r="J30" s="35">
        <f>IF(I30="",0,IF(I30="優勝",[4]現行XD用点数換算表!$B$3,IF(I30="準優勝",[4]現行XD用点数換算表!$C$3,IF(I30="ベスト4",[4]現行XD用点数換算表!$D$3,[4]現行XD用点数換算表!$E$3))))</f>
        <v>0</v>
      </c>
      <c r="K30" s="32"/>
      <c r="L30" s="35">
        <f>IF(K30="",0,IF(K30="優勝",[2]現行XD用点数換算表!$B$4,IF(K30="準優勝",[2]現行XD用点数換算表!$C$4,IF(K30="ベスト4",[2]現行XD用点数換算表!$D$4,IF(K30="ベスト8",[2]現行XD用点数換算表!$E$4,IF(K30="ベスト16",[2]現行XD用点数換算表!$F$4,IF(K30="ベスト32",[2]現行XD用点数換算表!$G$4,"")))))))</f>
        <v>0</v>
      </c>
      <c r="M30" s="32" t="s">
        <v>4</v>
      </c>
      <c r="N30" s="35">
        <f>IF(M30="",0,IF(M30="優勝",[4]現行XD用点数換算表!$B$5,IF(M30="準優勝",[4]現行XD用点数換算表!$C$5,IF(M30="ベスト4",[4]現行XD用点数換算表!$D$5,IF(M30="ベスト8",[4]現行XD用点数換算表!$E$5,IF(M30="ベスト16",[4]現行XD用点数換算表!$F$5,IF(M30="ベスト32",[4]現行XD用点数換算表!$G$5,"")))))))</f>
        <v>40</v>
      </c>
      <c r="O30" s="32"/>
      <c r="P30" s="35">
        <f>IF(O30="",0,IF(O30="優勝",[4]現行XD用点数換算表!$B$6,IF(O30="準優勝",[4]現行XD用点数換算表!$C$6,IF(O30="ベスト4",[4]現行XD用点数換算表!$D$6,IF(O30="ベスト8",[4]現行XD用点数換算表!$E$6,IF(O30="ベスト16",[4]現行XD用点数換算表!$F$6,IF(O30="ベスト32",[4]現行XD用点数換算表!$G$6,"")))))))</f>
        <v>0</v>
      </c>
      <c r="Q30" s="32"/>
      <c r="R30" s="35">
        <f>IF(Q30="",0,IF(Q30="優勝",[4]現行XD用点数換算表!$B$7,IF(Q30="準優勝",[4]現行XD用点数換算表!$C$7,IF(Q30="ベスト4",[4]現行XD用点数換算表!$D$7,IF(Q30="ベスト8",[4]現行XD用点数換算表!$E$7,[4]現行XD用点数換算表!$F$7)))))</f>
        <v>0</v>
      </c>
      <c r="S30" s="32"/>
      <c r="T30" s="35">
        <f>IF(S30="",0,IF(S30="優勝",[4]現行XD用点数換算表!$B$8,IF(S30="準優勝",[4]現行XD用点数換算表!$C$8,IF(S30="ベスト4",[4]現行XD用点数換算表!$D$8,IF(S30="ベスト8",[4]現行XD用点数換算表!$E$8,[4]現行XD用点数換算表!$F$8)))))</f>
        <v>0</v>
      </c>
      <c r="U30" s="32"/>
      <c r="V30" s="36">
        <f>IF(U30="",0,IF(U30="優勝",[4]現行XD用点数換算表!$B$13,IF(U30="準優勝",[4]現行XD用点数換算表!$C$13,IF(U30="ベスト4",[4]現行XD用点数換算表!$D$13,[4]現行XD用点数換算表!$E$13))))</f>
        <v>0</v>
      </c>
      <c r="W30" s="32"/>
      <c r="X30" s="35">
        <f>IF(W30="",0,IF(W30="優勝",[4]現行XD用点数換算表!$B$14,IF(W30="準優勝",[4]現行XD用点数換算表!$C$14,IF(W30="ベスト4",[4]現行XD用点数換算表!$D$14,[4]現行XD用点数換算表!$E$14))))</f>
        <v>0</v>
      </c>
      <c r="Y30" s="32"/>
      <c r="Z30" s="35">
        <f>IF(Y30="",0,IF(Y30="優勝",[2]現行XD用点数換算表!$B$15,IF(Y30="準優勝",[2]現行XD用点数換算表!$C$15,IF(Y30="ベスト4",[2]現行XD用点数換算表!$D$15,IF(Y30="ベスト8",[2]現行XD用点数換算表!$E$15,IF(Y30="ベスト16",[2]現行XD用点数換算表!$F$15,IF(Y30="ベスト32",[2]現行XD用点数換算表!$G$15,"")))))))</f>
        <v>0</v>
      </c>
      <c r="AA30" s="32"/>
      <c r="AB30" s="35">
        <f>IF(AA30="",0,IF(AA30="優勝",[4]現行XD用点数換算表!$B$16,IF(AA30="準優勝",[4]現行XD用点数換算表!$C$16,IF(AA30="ベスト4",[4]現行XD用点数換算表!$D$16,IF(AA30="ベスト8",[4]現行XD用点数換算表!$E$16,IF(AA30="ベスト16",[4]現行XD用点数換算表!$F$16,IF(AA30="ベスト32",[4]現行XD用点数換算表!$G$16,"")))))))</f>
        <v>0</v>
      </c>
      <c r="AC30" s="32"/>
      <c r="AD30" s="35">
        <f>IF(AC30="",0,IF(AC30="優勝",[4]現行XD用点数換算表!$B$17,IF(AC30="準優勝",[4]現行XD用点数換算表!$C$17,IF(AC30="ベスト4",[4]現行XD用点数換算表!$D$17,IF(AC30="ベスト8",[4]現行XD用点数換算表!$E$17,IF(AC30="ベスト16",[4]現行XD用点数換算表!$F$17,IF(AC30="ベスト32",[4]現行XD用点数換算表!$G$17,"")))))))</f>
        <v>0</v>
      </c>
      <c r="AE30" s="32"/>
      <c r="AF30" s="35">
        <f>IF(AE30="",0,IF(AE30="優勝",[4]現行XD用点数換算表!$B$18,IF(AE30="準優勝",[4]現行XD用点数換算表!$C$18,IF(AE30="ベスト4",[4]現行XD用点数換算表!$D$18,IF(AE30="ベスト8",[4]現行XD用点数換算表!$E$18,[4]現行XD用点数換算表!$F$18)))))</f>
        <v>0</v>
      </c>
      <c r="AG30" s="32"/>
      <c r="AH30" s="35">
        <f>IF(AG30="",0,IF(AG30="優勝",[4]現行XD用点数換算表!$B$19,IF(AG30="準優勝",[4]現行XD用点数換算表!$C$19,IF(AG30="ベスト4",[4]現行XD用点数換算表!$D$19,IF(AG30="ベスト8",[4]現行XD用点数換算表!$E$19,[4]現行XD用点数換算表!$F$19)))))</f>
        <v>0</v>
      </c>
      <c r="AI30" s="35">
        <f>MAX(H30,J30)+SUM(L30:T30)+MAX(V30,X30)+SUM(Z30:AH30)</f>
        <v>40</v>
      </c>
      <c r="AJ30" s="62">
        <f>SUM(AI30:AI31)</f>
        <v>312</v>
      </c>
    </row>
    <row r="31" spans="1:36" ht="17.25" customHeight="1" x14ac:dyDescent="0.55000000000000004">
      <c r="A31" s="57"/>
      <c r="B31" s="44" t="s">
        <v>302</v>
      </c>
      <c r="C31" s="43" t="s">
        <v>292</v>
      </c>
      <c r="D31" s="44">
        <v>4</v>
      </c>
      <c r="E31" s="42" t="s">
        <v>291</v>
      </c>
      <c r="F31" s="31" t="s">
        <v>226</v>
      </c>
      <c r="G31" s="32"/>
      <c r="H31" s="30">
        <f>IF(G31="",0,IF(G31="優勝",[4]現行XD用点数換算表!$B$2,IF(G31="準優勝",[4]現行XD用点数換算表!$C$2,IF(G31="ベスト4",[4]現行XD用点数換算表!$D$2,[4]現行XD用点数換算表!$E$2))))</f>
        <v>0</v>
      </c>
      <c r="I31" s="32"/>
      <c r="J31" s="35">
        <f>IF(I31="",0,IF(I31="優勝",[4]現行XD用点数換算表!$B$3,IF(I31="準優勝",[4]現行XD用点数換算表!$C$3,IF(I31="ベスト4",[4]現行XD用点数換算表!$D$3,[4]現行XD用点数換算表!$E$3))))</f>
        <v>0</v>
      </c>
      <c r="K31" s="32" t="s">
        <v>3</v>
      </c>
      <c r="L31" s="35">
        <f>IF(K31="",0,IF(K31="優勝",[2]現行XD用点数換算表!$B$4,IF(K31="準優勝",[2]現行XD用点数換算表!$C$4,IF(K31="ベスト4",[2]現行XD用点数換算表!$D$4,IF(K31="ベスト8",[2]現行XD用点数換算表!$E$4,IF(K31="ベスト16",[2]現行XD用点数換算表!$F$4,IF(K31="ベスト32",[2]現行XD用点数換算表!$G$4,"")))))))</f>
        <v>240</v>
      </c>
      <c r="M31" s="32"/>
      <c r="N31" s="35">
        <f>IF(M31="",0,IF(M31="優勝",[4]現行XD用点数換算表!$B$5,IF(M31="準優勝",[4]現行XD用点数換算表!$C$5,IF(M31="ベスト4",[4]現行XD用点数換算表!$D$5,IF(M31="ベスト8",[4]現行XD用点数換算表!$E$5,IF(M31="ベスト16",[4]現行XD用点数換算表!$F$5,IF(M31="ベスト32",[4]現行XD用点数換算表!$G$5,"")))))))</f>
        <v>0</v>
      </c>
      <c r="O31" s="32"/>
      <c r="P31" s="35">
        <f>IF(O31="",0,IF(O31="優勝",[4]現行XD用点数換算表!$B$6,IF(O31="準優勝",[4]現行XD用点数換算表!$C$6,IF(O31="ベスト4",[4]現行XD用点数換算表!$D$6,IF(O31="ベスト8",[4]現行XD用点数換算表!$E$6,IF(O31="ベスト16",[4]現行XD用点数換算表!$F$6,IF(O31="ベスト32",[4]現行XD用点数換算表!$G$6,"")))))))</f>
        <v>0</v>
      </c>
      <c r="Q31" s="32"/>
      <c r="R31" s="35">
        <f>IF(Q31="",0,IF(Q31="優勝",[4]現行XD用点数換算表!$B$7,IF(Q31="準優勝",[4]現行XD用点数換算表!$C$7,IF(Q31="ベスト4",[4]現行XD用点数換算表!$D$7,IF(Q31="ベスト8",[4]現行XD用点数換算表!$E$7,[4]現行XD用点数換算表!$F$7)))))</f>
        <v>0</v>
      </c>
      <c r="S31" s="32"/>
      <c r="T31" s="35">
        <f>IF(S31="",0,IF(S31="優勝",[4]現行XD用点数換算表!$B$8,IF(S31="準優勝",[4]現行XD用点数換算表!$C$8,IF(S31="ベスト4",[4]現行XD用点数換算表!$D$8,IF(S31="ベスト8",[4]現行XD用点数換算表!$E$8,[4]現行XD用点数換算表!$F$8)))))</f>
        <v>0</v>
      </c>
      <c r="U31" s="32"/>
      <c r="V31" s="36">
        <f>IF(U31="",0,IF(U31="優勝",[4]現行XD用点数換算表!$B$13,IF(U31="準優勝",[4]現行XD用点数換算表!$C$13,IF(U31="ベスト4",[4]現行XD用点数換算表!$D$13,[4]現行XD用点数換算表!$E$13))))</f>
        <v>0</v>
      </c>
      <c r="W31" s="32"/>
      <c r="X31" s="35">
        <f>IF(W31="",0,IF(W31="優勝",[4]現行XD用点数換算表!$B$14,IF(W31="準優勝",[4]現行XD用点数換算表!$C$14,IF(W31="ベスト4",[4]現行XD用点数換算表!$D$14,[4]現行XD用点数換算表!$E$14))))</f>
        <v>0</v>
      </c>
      <c r="Y31" s="32"/>
      <c r="Z31" s="35">
        <f>IF(Y31="",0,IF(Y31="優勝",[2]現行XD用点数換算表!$B$15,IF(Y31="準優勝",[2]現行XD用点数換算表!$C$15,IF(Y31="ベスト4",[2]現行XD用点数換算表!$D$15,IF(Y31="ベスト8",[2]現行XD用点数換算表!$E$15,IF(Y31="ベスト16",[2]現行XD用点数換算表!$F$15,IF(Y31="ベスト32",[2]現行XD用点数換算表!$G$15,"")))))))</f>
        <v>0</v>
      </c>
      <c r="AA31" s="32" t="s">
        <v>5</v>
      </c>
      <c r="AB31" s="35">
        <f>IF(AA31="",0,IF(AA31="優勝",[4]現行XD用点数換算表!$B$16,IF(AA31="準優勝",[4]現行XD用点数換算表!$C$16,IF(AA31="ベスト4",[4]現行XD用点数換算表!$D$16,IF(AA31="ベスト8",[4]現行XD用点数換算表!$E$16,IF(AA31="ベスト16",[4]現行XD用点数換算表!$F$16,IF(AA31="ベスト32",[4]現行XD用点数換算表!$G$16,"")))))))</f>
        <v>8</v>
      </c>
      <c r="AC31" s="32" t="s">
        <v>5</v>
      </c>
      <c r="AD31" s="35">
        <f>IF(AC31="",0,IF(AC31="優勝",[4]現行XD用点数換算表!$B$17,IF(AC31="準優勝",[4]現行XD用点数換算表!$C$17,IF(AC31="ベスト4",[4]現行XD用点数換算表!$D$17,IF(AC31="ベスト8",[4]現行XD用点数換算表!$E$17,IF(AC31="ベスト16",[4]現行XD用点数換算表!$F$17,IF(AC31="ベスト32",[4]現行XD用点数換算表!$G$17,"")))))))</f>
        <v>24</v>
      </c>
      <c r="AE31" s="32"/>
      <c r="AF31" s="35">
        <f>IF(AE31="",0,IF(AE31="優勝",[4]現行XD用点数換算表!$B$18,IF(AE31="準優勝",[4]現行XD用点数換算表!$C$18,IF(AE31="ベスト4",[4]現行XD用点数換算表!$D$18,IF(AE31="ベスト8",[4]現行XD用点数換算表!$E$18,[4]現行XD用点数換算表!$F$18)))))</f>
        <v>0</v>
      </c>
      <c r="AG31" s="32"/>
      <c r="AH31" s="35">
        <f>IF(AG31="",0,IF(AG31="優勝",[4]現行XD用点数換算表!$B$19,IF(AG31="準優勝",[4]現行XD用点数換算表!$C$19,IF(AG31="ベスト4",[4]現行XD用点数換算表!$D$19,IF(AG31="ベスト8",[4]現行XD用点数換算表!$E$19,[4]現行XD用点数換算表!$F$19)))))</f>
        <v>0</v>
      </c>
      <c r="AI31" s="35">
        <f>MAX(H31,J31)+SUM(L31:T31)+MAX(V31,X31)+SUM(Z31:AH31)</f>
        <v>272</v>
      </c>
      <c r="AJ31" s="63"/>
    </row>
    <row r="32" spans="1:36" ht="17.25" customHeight="1" x14ac:dyDescent="0.55000000000000004">
      <c r="A32" s="56">
        <v>15</v>
      </c>
      <c r="B32" s="12" t="s">
        <v>57</v>
      </c>
      <c r="C32" s="12" t="s">
        <v>45</v>
      </c>
      <c r="D32" s="12">
        <v>2</v>
      </c>
      <c r="E32" s="25" t="s">
        <v>159</v>
      </c>
      <c r="F32" s="26" t="s">
        <v>160</v>
      </c>
      <c r="G32" s="12"/>
      <c r="H32" s="13">
        <f>IF(G32="",0,IF(G32="優勝",[3]現行XD用点数換算表!$B$2,IF(G32="準優勝",[3]現行XD用点数換算表!$C$2,IF(G32="ベスト4",[3]現行XD用点数換算表!$D$2,[3]現行XD用点数換算表!$E$2))))</f>
        <v>0</v>
      </c>
      <c r="I32" s="12"/>
      <c r="J32" s="8">
        <f>IF(I32="",0,IF(I32="優勝",[3]現行XD用点数換算表!$B$3,IF(I32="準優勝",[3]現行XD用点数換算表!$C$3,IF(I32="ベスト4",[3]現行XD用点数換算表!$D$3,[3]現行XD用点数換算表!$E$3))))</f>
        <v>0</v>
      </c>
      <c r="K32" s="12"/>
      <c r="L32" s="8">
        <f>IF(K32="",0,IF(K32="優勝",[2]現行XD用点数換算表!$B$4,IF(K32="準優勝",[2]現行XD用点数換算表!$C$4,IF(K32="ベスト4",[2]現行XD用点数換算表!$D$4,IF(K32="ベスト8",[2]現行XD用点数換算表!$E$4,IF(K32="ベスト16",[2]現行XD用点数換算表!$F$4,IF(K32="ベスト32",[2]現行XD用点数換算表!$G$4,"")))))))</f>
        <v>0</v>
      </c>
      <c r="M32" s="12" t="s">
        <v>0</v>
      </c>
      <c r="N32" s="8">
        <f>IF(M32="",0,IF(M32="優勝",[3]現行XD用点数換算表!$B$5,IF(M32="準優勝",[3]現行XD用点数換算表!$C$5,IF(M32="ベスト4",[3]現行XD用点数換算表!$D$5,IF(M32="ベスト8",[3]現行XD用点数換算表!$E$5,IF(M32="ベスト16",[3]現行XD用点数換算表!$F$5,IF(M32="ベスト32",[3]現行XD用点数換算表!$G$5,"")))))))</f>
        <v>200</v>
      </c>
      <c r="O32" s="12"/>
      <c r="P32" s="8">
        <f>IF(O32="",0,IF(O32="優勝",[3]現行XD用点数換算表!$B$6,IF(O32="準優勝",[3]現行XD用点数換算表!$C$6,IF(O32="ベスト4",[3]現行XD用点数換算表!$D$6,IF(O32="ベスト8",[3]現行XD用点数換算表!$E$6,IF(O32="ベスト16",[3]現行XD用点数換算表!$F$6,IF(O32="ベスト32",[3]現行XD用点数換算表!$G$6,"")))))))</f>
        <v>0</v>
      </c>
      <c r="Q32" s="12"/>
      <c r="R32" s="8">
        <f>IF(Q32="",0,IF(Q32="優勝",[3]現行XD用点数換算表!$B$7,IF(Q32="準優勝",[3]現行XD用点数換算表!$C$7,IF(Q32="ベスト4",[3]現行XD用点数換算表!$D$7,IF(Q32="ベスト8",[3]現行XD用点数換算表!$E$7,[3]現行XD用点数換算表!$F$7)))))</f>
        <v>0</v>
      </c>
      <c r="S32" s="12"/>
      <c r="T32" s="8">
        <f>IF(S32="",0,IF(S32="優勝",[3]現行XD用点数換算表!$B$8,IF(S32="準優勝",[3]現行XD用点数換算表!$C$8,IF(S32="ベスト4",[3]現行XD用点数換算表!$D$8,IF(S32="ベスト8",[3]現行XD用点数換算表!$E$8,[3]現行XD用点数換算表!$F$8)))))</f>
        <v>0</v>
      </c>
      <c r="U32" s="12"/>
      <c r="V32" s="14">
        <f>IF(U32="",0,IF(U32="優勝",[3]現行XD用点数換算表!$B$13,IF(U32="準優勝",[3]現行XD用点数換算表!$C$13,IF(U32="ベスト4",[3]現行XD用点数換算表!$D$13,[3]現行XD用点数換算表!$E$13))))</f>
        <v>0</v>
      </c>
      <c r="W32" s="12" t="s">
        <v>2</v>
      </c>
      <c r="X32" s="8">
        <f>IF(W32="",0,IF(W32="優勝",[3]現行XD用点数換算表!$B$14,IF(W32="準優勝",[3]現行XD用点数換算表!$C$14,IF(W32="ベスト4",[3]現行XD用点数換算表!$D$14,[3]現行XD用点数換算表!$E$14))))</f>
        <v>56</v>
      </c>
      <c r="Y32" s="12"/>
      <c r="Z32" s="8">
        <f>IF(Y32="",0,IF(Y32="優勝",[2]現行XD用点数換算表!$B$15,IF(Y32="準優勝",[2]現行XD用点数換算表!$C$15,IF(Y32="ベスト4",[2]現行XD用点数換算表!$D$15,IF(Y32="ベスト8",[2]現行XD用点数換算表!$E$15,IF(Y32="ベスト16",[2]現行XD用点数換算表!$F$15,IF(Y32="ベスト32",[2]現行XD用点数換算表!$G$15,"")))))))</f>
        <v>0</v>
      </c>
      <c r="AA32" s="12"/>
      <c r="AB32" s="8">
        <f>IF(AA32="",0,IF(AA32="優勝",[3]現行XD用点数換算表!$B$16,IF(AA32="準優勝",[3]現行XD用点数換算表!$C$16,IF(AA32="ベスト4",[3]現行XD用点数換算表!$D$16,IF(AA32="ベスト8",[3]現行XD用点数換算表!$E$16,IF(AA32="ベスト16",[3]現行XD用点数換算表!$F$16,IF(AA32="ベスト32",[3]現行XD用点数換算表!$G$16,"")))))))</f>
        <v>0</v>
      </c>
      <c r="AC32" s="12"/>
      <c r="AD32" s="8">
        <f>IF(AC32="",0,IF(AC32="優勝",[3]現行XD用点数換算表!$B$17,IF(AC32="準優勝",[3]現行XD用点数換算表!$C$17,IF(AC32="ベスト4",[3]現行XD用点数換算表!$D$17,IF(AC32="ベスト8",[3]現行XD用点数換算表!$E$17,IF(AC32="ベスト16",[3]現行XD用点数換算表!$F$17,IF(AC32="ベスト32",[3]現行XD用点数換算表!$G$17,"")))))))</f>
        <v>0</v>
      </c>
      <c r="AE32" s="12"/>
      <c r="AF32" s="8">
        <f>IF(AE32="",0,IF(AE32="優勝",[3]現行XD用点数換算表!$B$18,IF(AE32="準優勝",[3]現行XD用点数換算表!$C$18,IF(AE32="ベスト4",[3]現行XD用点数換算表!$D$18,IF(AE32="ベスト8",[3]現行XD用点数換算表!$E$18,[3]現行XD用点数換算表!$F$18)))))</f>
        <v>0</v>
      </c>
      <c r="AG32" s="12"/>
      <c r="AH32" s="8">
        <f>IF(AG32="",0,IF(AG32="優勝",[3]現行XD用点数換算表!$B$19,IF(AG32="準優勝",[3]現行XD用点数換算表!$C$19,IF(AG32="ベスト4",[3]現行XD用点数換算表!$D$19,IF(AG32="ベスト8",[3]現行XD用点数換算表!$E$19,[3]現行XD用点数換算表!$F$19)))))</f>
        <v>0</v>
      </c>
      <c r="AI32" s="8">
        <f t="shared" si="0"/>
        <v>256</v>
      </c>
      <c r="AJ32" s="56">
        <f t="shared" si="5"/>
        <v>306</v>
      </c>
    </row>
    <row r="33" spans="1:36" ht="17.25" customHeight="1" x14ac:dyDescent="0.55000000000000004">
      <c r="A33" s="57"/>
      <c r="B33" s="12" t="s">
        <v>139</v>
      </c>
      <c r="C33" s="12" t="s">
        <v>45</v>
      </c>
      <c r="D33" s="12">
        <v>1</v>
      </c>
      <c r="E33" s="25" t="s">
        <v>159</v>
      </c>
      <c r="F33" s="26" t="s">
        <v>160</v>
      </c>
      <c r="G33" s="12" t="s">
        <v>2</v>
      </c>
      <c r="H33" s="13">
        <f>IF(G33="",0,IF(G33="優勝",[3]現行XD用点数換算表!$B$2,IF(G33="準優勝",[3]現行XD用点数換算表!$C$2,IF(G33="ベスト4",[3]現行XD用点数換算表!$D$2,[3]現行XD用点数換算表!$E$2))))</f>
        <v>50</v>
      </c>
      <c r="I33" s="12"/>
      <c r="J33" s="8">
        <f>IF(I33="",0,IF(I33="優勝",[3]現行XD用点数換算表!$B$3,IF(I33="準優勝",[3]現行XD用点数換算表!$C$3,IF(I33="ベスト4",[3]現行XD用点数換算表!$D$3,[3]現行XD用点数換算表!$E$3))))</f>
        <v>0</v>
      </c>
      <c r="K33" s="12"/>
      <c r="L33" s="8">
        <f>IF(K33="",0,IF(K33="優勝",[2]現行XD用点数換算表!$B$4,IF(K33="準優勝",[2]現行XD用点数換算表!$C$4,IF(K33="ベスト4",[2]現行XD用点数換算表!$D$4,IF(K33="ベスト8",[2]現行XD用点数換算表!$E$4,IF(K33="ベスト16",[2]現行XD用点数換算表!$F$4,IF(K33="ベスト32",[2]現行XD用点数換算表!$G$4,"")))))))</f>
        <v>0</v>
      </c>
      <c r="M33" s="12"/>
      <c r="N33" s="8">
        <f>IF(M33="",0,IF(M33="優勝",[3]現行XD用点数換算表!$B$5,IF(M33="準優勝",[3]現行XD用点数換算表!$C$5,IF(M33="ベスト4",[3]現行XD用点数換算表!$D$5,IF(M33="ベスト8",[3]現行XD用点数換算表!$E$5,IF(M33="ベスト16",[3]現行XD用点数換算表!$F$5,IF(M33="ベスト32",[3]現行XD用点数換算表!$G$5,"")))))))</f>
        <v>0</v>
      </c>
      <c r="O33" s="12"/>
      <c r="P33" s="8">
        <f>IF(O33="",0,IF(O33="優勝",[3]現行XD用点数換算表!$B$6,IF(O33="準優勝",[3]現行XD用点数換算表!$C$6,IF(O33="ベスト4",[3]現行XD用点数換算表!$D$6,IF(O33="ベスト8",[3]現行XD用点数換算表!$E$6,IF(O33="ベスト16",[3]現行XD用点数換算表!$F$6,IF(O33="ベスト32",[3]現行XD用点数換算表!$G$6,"")))))))</f>
        <v>0</v>
      </c>
      <c r="Q33" s="12"/>
      <c r="R33" s="8">
        <f>IF(Q33="",0,IF(Q33="優勝",[3]現行XD用点数換算表!$B$7,IF(Q33="準優勝",[3]現行XD用点数換算表!$C$7,IF(Q33="ベスト4",[3]現行XD用点数換算表!$D$7,IF(Q33="ベスト8",[3]現行XD用点数換算表!$E$7,[3]現行XD用点数換算表!$F$7)))))</f>
        <v>0</v>
      </c>
      <c r="S33" s="12"/>
      <c r="T33" s="8">
        <f>IF(S33="",0,IF(S33="優勝",[3]現行XD用点数換算表!$B$8,IF(S33="準優勝",[3]現行XD用点数換算表!$C$8,IF(S33="ベスト4",[3]現行XD用点数換算表!$D$8,IF(S33="ベスト8",[3]現行XD用点数換算表!$E$8,[3]現行XD用点数換算表!$F$8)))))</f>
        <v>0</v>
      </c>
      <c r="U33" s="12"/>
      <c r="V33" s="14">
        <f>IF(U33="",0,IF(U33="優勝",[3]現行XD用点数換算表!$B$13,IF(U33="準優勝",[3]現行XD用点数換算表!$C$13,IF(U33="ベスト4",[3]現行XD用点数換算表!$D$13,[3]現行XD用点数換算表!$E$13))))</f>
        <v>0</v>
      </c>
      <c r="W33" s="12"/>
      <c r="X33" s="8">
        <f>IF(W33="",0,IF(W33="優勝",[3]現行XD用点数換算表!$B$14,IF(W33="準優勝",[3]現行XD用点数換算表!$C$14,IF(W33="ベスト4",[3]現行XD用点数換算表!$D$14,[3]現行XD用点数換算表!$E$14))))</f>
        <v>0</v>
      </c>
      <c r="Y33" s="12"/>
      <c r="Z33" s="8">
        <f>IF(Y33="",0,IF(Y33="優勝",[2]現行XD用点数換算表!$B$15,IF(Y33="準優勝",[2]現行XD用点数換算表!$C$15,IF(Y33="ベスト4",[2]現行XD用点数換算表!$D$15,IF(Y33="ベスト8",[2]現行XD用点数換算表!$E$15,IF(Y33="ベスト16",[2]現行XD用点数換算表!$F$15,IF(Y33="ベスト32",[2]現行XD用点数換算表!$G$15,"")))))))</f>
        <v>0</v>
      </c>
      <c r="AA33" s="12"/>
      <c r="AB33" s="8">
        <f>IF(AA33="",0,IF(AA33="優勝",[3]現行XD用点数換算表!$B$16,IF(AA33="準優勝",[3]現行XD用点数換算表!$C$16,IF(AA33="ベスト4",[3]現行XD用点数換算表!$D$16,IF(AA33="ベスト8",[3]現行XD用点数換算表!$E$16,IF(AA33="ベスト16",[3]現行XD用点数換算表!$F$16,IF(AA33="ベスト32",[3]現行XD用点数換算表!$G$16,"")))))))</f>
        <v>0</v>
      </c>
      <c r="AC33" s="12"/>
      <c r="AD33" s="8">
        <f>IF(AC33="",0,IF(AC33="優勝",[3]現行XD用点数換算表!$B$17,IF(AC33="準優勝",[3]現行XD用点数換算表!$C$17,IF(AC33="ベスト4",[3]現行XD用点数換算表!$D$17,IF(AC33="ベスト8",[3]現行XD用点数換算表!$E$17,IF(AC33="ベスト16",[3]現行XD用点数換算表!$F$17,IF(AC33="ベスト32",[3]現行XD用点数換算表!$G$17,"")))))))</f>
        <v>0</v>
      </c>
      <c r="AE33" s="12"/>
      <c r="AF33" s="8">
        <f>IF(AE33="",0,IF(AE33="優勝",[3]現行XD用点数換算表!$B$18,IF(AE33="準優勝",[3]現行XD用点数換算表!$C$18,IF(AE33="ベスト4",[3]現行XD用点数換算表!$D$18,IF(AE33="ベスト8",[3]現行XD用点数換算表!$E$18,[3]現行XD用点数換算表!$F$18)))))</f>
        <v>0</v>
      </c>
      <c r="AG33" s="12"/>
      <c r="AH33" s="8">
        <f>IF(AG33="",0,IF(AG33="優勝",[3]現行XD用点数換算表!$B$19,IF(AG33="準優勝",[3]現行XD用点数換算表!$C$19,IF(AG33="ベスト4",[3]現行XD用点数換算表!$D$19,IF(AG33="ベスト8",[3]現行XD用点数換算表!$E$19,[3]現行XD用点数換算表!$F$19)))))</f>
        <v>0</v>
      </c>
      <c r="AI33" s="8">
        <f t="shared" si="0"/>
        <v>50</v>
      </c>
      <c r="AJ33" s="57"/>
    </row>
    <row r="34" spans="1:36" ht="17.25" customHeight="1" x14ac:dyDescent="0.55000000000000004">
      <c r="A34" s="56">
        <v>16</v>
      </c>
      <c r="B34" s="12" t="s">
        <v>61</v>
      </c>
      <c r="C34" s="12" t="s">
        <v>45</v>
      </c>
      <c r="D34" s="12">
        <v>3</v>
      </c>
      <c r="E34" s="25" t="s">
        <v>159</v>
      </c>
      <c r="F34" s="26" t="s">
        <v>160</v>
      </c>
      <c r="G34" s="12"/>
      <c r="H34" s="13">
        <f>IF(G34="",0,IF(G34="優勝",[3]現行XD用点数換算表!$B$2,IF(G34="準優勝",[3]現行XD用点数換算表!$C$2,IF(G34="ベスト4",[3]現行XD用点数換算表!$D$2,[3]現行XD用点数換算表!$E$2))))</f>
        <v>0</v>
      </c>
      <c r="I34" s="12"/>
      <c r="J34" s="8">
        <f>IF(I34="",0,IF(I34="優勝",[3]現行XD用点数換算表!$B$3,IF(I34="準優勝",[3]現行XD用点数換算表!$C$3,IF(I34="ベスト4",[3]現行XD用点数換算表!$D$3,[3]現行XD用点数換算表!$E$3))))</f>
        <v>0</v>
      </c>
      <c r="K34" s="12"/>
      <c r="L34" s="8">
        <f>IF(K34="",0,IF(K34="優勝",[2]現行XD用点数換算表!$B$4,IF(K34="準優勝",[2]現行XD用点数換算表!$C$4,IF(K34="ベスト4",[2]現行XD用点数換算表!$D$4,IF(K34="ベスト8",[2]現行XD用点数換算表!$E$4,IF(K34="ベスト16",[2]現行XD用点数換算表!$F$4,IF(K34="ベスト32",[2]現行XD用点数換算表!$G$4,"")))))))</f>
        <v>0</v>
      </c>
      <c r="M34" s="12"/>
      <c r="N34" s="8">
        <f>IF(M34="",0,IF(M34="優勝",[3]現行XD用点数換算表!$B$5,IF(M34="準優勝",[3]現行XD用点数換算表!$C$5,IF(M34="ベスト4",[3]現行XD用点数換算表!$D$5,IF(M34="ベスト8",[3]現行XD用点数換算表!$E$5,IF(M34="ベスト16",[3]現行XD用点数換算表!$F$5,IF(M34="ベスト32",[3]現行XD用点数換算表!$G$5,"")))))))</f>
        <v>0</v>
      </c>
      <c r="O34" s="12" t="s">
        <v>2</v>
      </c>
      <c r="P34" s="8">
        <f>IF(O34="",0,IF(O34="優勝",[3]現行XD用点数換算表!$B$6,IF(O34="準優勝",[3]現行XD用点数換算表!$C$6,IF(O34="ベスト4",[3]現行XD用点数換算表!$D$6,IF(O34="ベスト8",[3]現行XD用点数換算表!$E$6,IF(O34="ベスト16",[3]現行XD用点数換算表!$F$6,IF(O34="ベスト32",[3]現行XD用点数換算表!$G$6,"")))))))</f>
        <v>170</v>
      </c>
      <c r="Q34" s="12"/>
      <c r="R34" s="8">
        <f>IF(Q34="",0,IF(Q34="優勝",[3]現行XD用点数換算表!$B$7,IF(Q34="準優勝",[3]現行XD用点数換算表!$C$7,IF(Q34="ベスト4",[3]現行XD用点数換算表!$D$7,IF(Q34="ベスト8",[3]現行XD用点数換算表!$E$7,[3]現行XD用点数換算表!$F$7)))))</f>
        <v>0</v>
      </c>
      <c r="S34" s="12"/>
      <c r="T34" s="8">
        <f>IF(S34="",0,IF(S34="優勝",[3]現行XD用点数換算表!$B$8,IF(S34="準優勝",[3]現行XD用点数換算表!$C$8,IF(S34="ベスト4",[3]現行XD用点数換算表!$D$8,IF(S34="ベスト8",[3]現行XD用点数換算表!$E$8,[3]現行XD用点数換算表!$F$8)))))</f>
        <v>0</v>
      </c>
      <c r="U34" s="12"/>
      <c r="V34" s="14">
        <f>IF(U34="",0,IF(U34="優勝",[3]現行XD用点数換算表!$B$13,IF(U34="準優勝",[3]現行XD用点数換算表!$C$13,IF(U34="ベスト4",[3]現行XD用点数換算表!$D$13,[3]現行XD用点数換算表!$E$13))))</f>
        <v>0</v>
      </c>
      <c r="W34" s="12"/>
      <c r="X34" s="8">
        <f>IF(W34="",0,IF(W34="優勝",[3]現行XD用点数換算表!$B$14,IF(W34="準優勝",[3]現行XD用点数換算表!$C$14,IF(W34="ベスト4",[3]現行XD用点数換算表!$D$14,[3]現行XD用点数換算表!$E$14))))</f>
        <v>0</v>
      </c>
      <c r="Y34" s="12"/>
      <c r="Z34" s="8">
        <f>IF(Y34="",0,IF(Y34="優勝",[2]現行XD用点数換算表!$B$15,IF(Y34="準優勝",[2]現行XD用点数換算表!$C$15,IF(Y34="ベスト4",[2]現行XD用点数換算表!$D$15,IF(Y34="ベスト8",[2]現行XD用点数換算表!$E$15,IF(Y34="ベスト16",[2]現行XD用点数換算表!$F$15,IF(Y34="ベスト32",[2]現行XD用点数換算表!$G$15,"")))))))</f>
        <v>0</v>
      </c>
      <c r="AA34" s="12"/>
      <c r="AB34" s="8">
        <f>IF(AA34="",0,IF(AA34="優勝",[3]現行XD用点数換算表!$B$16,IF(AA34="準優勝",[3]現行XD用点数換算表!$C$16,IF(AA34="ベスト4",[3]現行XD用点数換算表!$D$16,IF(AA34="ベスト8",[3]現行XD用点数換算表!$E$16,IF(AA34="ベスト16",[3]現行XD用点数換算表!$F$16,IF(AA34="ベスト32",[3]現行XD用点数換算表!$G$16,"")))))))</f>
        <v>0</v>
      </c>
      <c r="AC34" s="12" t="s">
        <v>5</v>
      </c>
      <c r="AD34" s="8">
        <f>IF(AC34="",0,IF(AC34="優勝",[3]現行XD用点数換算表!$B$17,IF(AC34="準優勝",[3]現行XD用点数換算表!$C$17,IF(AC34="ベスト4",[3]現行XD用点数換算表!$D$17,IF(AC34="ベスト8",[3]現行XD用点数換算表!$E$17,IF(AC34="ベスト16",[3]現行XD用点数換算表!$F$17,IF(AC34="ベスト32",[3]現行XD用点数換算表!$G$17,"")))))))</f>
        <v>24</v>
      </c>
      <c r="AE34" s="12"/>
      <c r="AF34" s="8">
        <f>IF(AE34="",0,IF(AE34="優勝",[3]現行XD用点数換算表!$B$18,IF(AE34="準優勝",[3]現行XD用点数換算表!$C$18,IF(AE34="ベスト4",[3]現行XD用点数換算表!$D$18,IF(AE34="ベスト8",[3]現行XD用点数換算表!$E$18,[3]現行XD用点数換算表!$F$18)))))</f>
        <v>0</v>
      </c>
      <c r="AG34" s="12"/>
      <c r="AH34" s="8">
        <f>IF(AG34="",0,IF(AG34="優勝",[3]現行XD用点数換算表!$B$19,IF(AG34="準優勝",[3]現行XD用点数換算表!$C$19,IF(AG34="ベスト4",[3]現行XD用点数換算表!$D$19,IF(AG34="ベスト8",[3]現行XD用点数換算表!$E$19,[3]現行XD用点数換算表!$F$19)))))</f>
        <v>0</v>
      </c>
      <c r="AI34" s="8">
        <f t="shared" si="0"/>
        <v>194</v>
      </c>
      <c r="AJ34" s="56">
        <f t="shared" si="5"/>
        <v>284</v>
      </c>
    </row>
    <row r="35" spans="1:36" ht="17.25" customHeight="1" x14ac:dyDescent="0.55000000000000004">
      <c r="A35" s="57"/>
      <c r="B35" s="12" t="s">
        <v>161</v>
      </c>
      <c r="C35" s="12" t="s">
        <v>162</v>
      </c>
      <c r="D35" s="12">
        <v>3</v>
      </c>
      <c r="E35" s="27" t="s">
        <v>163</v>
      </c>
      <c r="F35" s="26" t="s">
        <v>160</v>
      </c>
      <c r="G35" s="12"/>
      <c r="H35" s="13">
        <f>IF(G35="",0,IF(G35="優勝",[3]現行XD用点数換算表!$B$2,IF(G35="準優勝",[3]現行XD用点数換算表!$C$2,IF(G35="ベスト4",[3]現行XD用点数換算表!$D$2,[3]現行XD用点数換算表!$E$2))))</f>
        <v>0</v>
      </c>
      <c r="I35" s="12"/>
      <c r="J35" s="8">
        <f>IF(I35="",0,IF(I35="優勝",[3]現行XD用点数換算表!$B$3,IF(I35="準優勝",[3]現行XD用点数換算表!$C$3,IF(I35="ベスト4",[3]現行XD用点数換算表!$D$3,[3]現行XD用点数換算表!$E$3))))</f>
        <v>0</v>
      </c>
      <c r="K35" s="12"/>
      <c r="L35" s="8">
        <f>IF(K35="",0,IF(K35="優勝",[2]現行XD用点数換算表!$B$4,IF(K35="準優勝",[2]現行XD用点数換算表!$C$4,IF(K35="ベスト4",[2]現行XD用点数換算表!$D$4,IF(K35="ベスト8",[2]現行XD用点数換算表!$E$4,IF(K35="ベスト16",[2]現行XD用点数換算表!$F$4,IF(K35="ベスト32",[2]現行XD用点数換算表!$G$4,"")))))))</f>
        <v>0</v>
      </c>
      <c r="M35" s="12"/>
      <c r="N35" s="8">
        <f>IF(M35="",0,IF(M35="優勝",[3]現行XD用点数換算表!$B$5,IF(M35="準優勝",[3]現行XD用点数換算表!$C$5,IF(M35="ベスト4",[3]現行XD用点数換算表!$D$5,IF(M35="ベスト8",[3]現行XD用点数換算表!$E$5,IF(M35="ベスト16",[3]現行XD用点数換算表!$F$5,IF(M35="ベスト32",[3]現行XD用点数換算表!$G$5,"")))))))</f>
        <v>0</v>
      </c>
      <c r="O35" s="12" t="s">
        <v>4</v>
      </c>
      <c r="P35" s="8">
        <f>IF(O35="",0,IF(O35="優勝",[3]現行XD用点数換算表!$B$6,IF(O35="準優勝",[3]現行XD用点数換算表!$C$6,IF(O35="ベスト4",[3]現行XD用点数換算表!$D$6,IF(O35="ベスト8",[3]現行XD用点数換算表!$E$6,IF(O35="ベスト16",[3]現行XD用点数換算表!$F$6,IF(O35="ベスト32",[3]現行XD用点数換算表!$G$6,"")))))))</f>
        <v>90</v>
      </c>
      <c r="Q35" s="12"/>
      <c r="R35" s="8">
        <f>IF(Q35="",0,IF(Q35="優勝",[3]現行XD用点数換算表!$B$7,IF(Q35="準優勝",[3]現行XD用点数換算表!$C$7,IF(Q35="ベスト4",[3]現行XD用点数換算表!$D$7,IF(Q35="ベスト8",[3]現行XD用点数換算表!$E$7,[3]現行XD用点数換算表!$F$7)))))</f>
        <v>0</v>
      </c>
      <c r="S35" s="12"/>
      <c r="T35" s="8">
        <f>IF(S35="",0,IF(S35="優勝",[3]現行XD用点数換算表!$B$8,IF(S35="準優勝",[3]現行XD用点数換算表!$C$8,IF(S35="ベスト4",[3]現行XD用点数換算表!$D$8,IF(S35="ベスト8",[3]現行XD用点数換算表!$E$8,[3]現行XD用点数換算表!$F$8)))))</f>
        <v>0</v>
      </c>
      <c r="U35" s="12"/>
      <c r="V35" s="14">
        <f>IF(U35="",0,IF(U35="優勝",[3]現行XD用点数換算表!$B$13,IF(U35="準優勝",[3]現行XD用点数換算表!$C$13,IF(U35="ベスト4",[3]現行XD用点数換算表!$D$13,[3]現行XD用点数換算表!$E$13))))</f>
        <v>0</v>
      </c>
      <c r="W35" s="12"/>
      <c r="X35" s="8">
        <f>IF(W35="",0,IF(W35="優勝",[3]現行XD用点数換算表!$B$14,IF(W35="準優勝",[3]現行XD用点数換算表!$C$14,IF(W35="ベスト4",[3]現行XD用点数換算表!$D$14,[3]現行XD用点数換算表!$E$14))))</f>
        <v>0</v>
      </c>
      <c r="Y35" s="12"/>
      <c r="Z35" s="8">
        <f>IF(Y35="",0,IF(Y35="優勝",[2]現行XD用点数換算表!$B$15,IF(Y35="準優勝",[2]現行XD用点数換算表!$C$15,IF(Y35="ベスト4",[2]現行XD用点数換算表!$D$15,IF(Y35="ベスト8",[2]現行XD用点数換算表!$E$15,IF(Y35="ベスト16",[2]現行XD用点数換算表!$F$15,IF(Y35="ベスト32",[2]現行XD用点数換算表!$G$15,"")))))))</f>
        <v>0</v>
      </c>
      <c r="AA35" s="12"/>
      <c r="AB35" s="8">
        <f>IF(AA35="",0,IF(AA35="優勝",[3]現行XD用点数換算表!$B$16,IF(AA35="準優勝",[3]現行XD用点数換算表!$C$16,IF(AA35="ベスト4",[3]現行XD用点数換算表!$D$16,IF(AA35="ベスト8",[3]現行XD用点数換算表!$E$16,IF(AA35="ベスト16",[3]現行XD用点数換算表!$F$16,IF(AA35="ベスト32",[3]現行XD用点数換算表!$G$16,"")))))))</f>
        <v>0</v>
      </c>
      <c r="AC35" s="12"/>
      <c r="AD35" s="8">
        <f>IF(AC35="",0,IF(AC35="優勝",[3]現行XD用点数換算表!$B$17,IF(AC35="準優勝",[3]現行XD用点数換算表!$C$17,IF(AC35="ベスト4",[3]現行XD用点数換算表!$D$17,IF(AC35="ベスト8",[3]現行XD用点数換算表!$E$17,IF(AC35="ベスト16",[3]現行XD用点数換算表!$F$17,IF(AC35="ベスト32",[3]現行XD用点数換算表!$G$17,"")))))))</f>
        <v>0</v>
      </c>
      <c r="AE35" s="12"/>
      <c r="AF35" s="8">
        <f>IF(AE35="",0,IF(AE35="優勝",[3]現行XD用点数換算表!$B$18,IF(AE35="準優勝",[3]現行XD用点数換算表!$C$18,IF(AE35="ベスト4",[3]現行XD用点数換算表!$D$18,IF(AE35="ベスト8",[3]現行XD用点数換算表!$E$18,[3]現行XD用点数換算表!$F$18)))))</f>
        <v>0</v>
      </c>
      <c r="AG35" s="12"/>
      <c r="AH35" s="8">
        <f>IF(AG35="",0,IF(AG35="優勝",[3]現行XD用点数換算表!$B$19,IF(AG35="準優勝",[3]現行XD用点数換算表!$C$19,IF(AG35="ベスト4",[3]現行XD用点数換算表!$D$19,IF(AG35="ベスト8",[3]現行XD用点数換算表!$E$19,[3]現行XD用点数換算表!$F$19)))))</f>
        <v>0</v>
      </c>
      <c r="AI35" s="8">
        <f t="shared" si="0"/>
        <v>90</v>
      </c>
      <c r="AJ35" s="57"/>
    </row>
    <row r="36" spans="1:36" ht="17.25" customHeight="1" x14ac:dyDescent="0.55000000000000004">
      <c r="A36" s="56">
        <v>17</v>
      </c>
      <c r="B36" s="32" t="s">
        <v>235</v>
      </c>
      <c r="C36" s="32" t="s">
        <v>234</v>
      </c>
      <c r="D36" s="32">
        <v>4</v>
      </c>
      <c r="E36" s="34" t="s">
        <v>159</v>
      </c>
      <c r="F36" s="33" t="s">
        <v>160</v>
      </c>
      <c r="G36" s="32"/>
      <c r="H36" s="30">
        <f>IF(G36="",0,IF(G36="優勝",[1]現行XD用点数換算表!$B$2,IF(G36="準優勝",[1]現行XD用点数換算表!$C$2,IF(G36="ベスト4",[1]現行XD用点数換算表!$D$2,[1]現行XD用点数換算表!$E$2))))</f>
        <v>0</v>
      </c>
      <c r="I36" s="32"/>
      <c r="J36" s="35">
        <f>IF(I36="",0,IF(I36="優勝",[1]現行XD用点数換算表!$B$3,IF(I36="準優勝",[1]現行XD用点数換算表!$C$3,IF(I36="ベスト4",[1]現行XD用点数換算表!$D$3,[1]現行XD用点数換算表!$E$3))))</f>
        <v>0</v>
      </c>
      <c r="K36" s="32" t="s">
        <v>5</v>
      </c>
      <c r="L36" s="35">
        <f>IF(K36="",0,IF(K36="優勝",[2]現行XD用点数換算表!$B$4,IF(K36="準優勝",[2]現行XD用点数換算表!$C$4,IF(K36="ベスト4",[2]現行XD用点数換算表!$D$4,IF(K36="ベスト8",[2]現行XD用点数換算表!$E$4,IF(K36="ベスト16",[2]現行XD用点数換算表!$F$4,IF(K36="ベスト32",[2]現行XD用点数換算表!$G$4,"")))))))</f>
        <v>80</v>
      </c>
      <c r="M36" s="32" t="s">
        <v>4</v>
      </c>
      <c r="N36" s="35">
        <f>IF(M36="",0,IF(M36="優勝",[1]現行XD用点数換算表!$B$5,IF(M36="準優勝",[1]現行XD用点数換算表!$C$5,IF(M36="ベスト4",[1]現行XD用点数換算表!$D$5,IF(M36="ベスト8",[1]現行XD用点数換算表!$E$5,IF(M36="ベスト16",[1]現行XD用点数換算表!$F$5,IF(M36="ベスト32",[1]現行XD用点数換算表!$G$5,"")))))))</f>
        <v>40</v>
      </c>
      <c r="O36" s="32"/>
      <c r="P36" s="35">
        <f>IF(O36="",0,IF(O36="優勝",[1]現行XD用点数換算表!$B$6,IF(O36="準優勝",[1]現行XD用点数換算表!$C$6,IF(O36="ベスト4",[1]現行XD用点数換算表!$D$6,IF(O36="ベスト8",[1]現行XD用点数換算表!$E$6,IF(O36="ベスト16",[1]現行XD用点数換算表!$F$6,IF(O36="ベスト32",[1]現行XD用点数換算表!$G$6,"")))))))</f>
        <v>0</v>
      </c>
      <c r="Q36" s="32"/>
      <c r="R36" s="35">
        <f>IF(Q36="",0,IF(Q36="優勝",[1]現行XD用点数換算表!$B$7,IF(Q36="準優勝",[1]現行XD用点数換算表!$C$7,IF(Q36="ベスト4",[1]現行XD用点数換算表!$D$7,IF(Q36="ベスト8",[1]現行XD用点数換算表!$E$7,[1]現行XD用点数換算表!$F$7)))))</f>
        <v>0</v>
      </c>
      <c r="S36" s="32"/>
      <c r="T36" s="35">
        <f>IF(S36="",0,IF(S36="優勝",[1]現行XD用点数換算表!$B$8,IF(S36="準優勝",[1]現行XD用点数換算表!$C$8,IF(S36="ベスト4",[1]現行XD用点数換算表!$D$8,IF(S36="ベスト8",[1]現行XD用点数換算表!$E$8,[1]現行XD用点数換算表!$F$8)))))</f>
        <v>0</v>
      </c>
      <c r="U36" s="32"/>
      <c r="V36" s="36">
        <f>IF(U36="",0,IF(U36="優勝",[1]現行XD用点数換算表!$B$13,IF(U36="準優勝",[1]現行XD用点数換算表!$C$13,IF(U36="ベスト4",[1]現行XD用点数換算表!$D$13,[1]現行XD用点数換算表!$E$13))))</f>
        <v>0</v>
      </c>
      <c r="W36" s="32"/>
      <c r="X36" s="35">
        <f>IF(W36="",0,IF(W36="優勝",[1]現行XD用点数換算表!$B$14,IF(W36="準優勝",[1]現行XD用点数換算表!$C$14,IF(W36="ベスト4",[1]現行XD用点数換算表!$D$14,[1]現行XD用点数換算表!$E$14))))</f>
        <v>0</v>
      </c>
      <c r="Y36" s="32"/>
      <c r="Z36" s="35">
        <f>IF(Y36="",0,IF(Y36="優勝",[2]現行XD用点数換算表!$B$15,IF(Y36="準優勝",[2]現行XD用点数換算表!$C$15,IF(Y36="ベスト4",[2]現行XD用点数換算表!$D$15,IF(Y36="ベスト8",[2]現行XD用点数換算表!$E$15,IF(Y36="ベスト16",[2]現行XD用点数換算表!$F$15,IF(Y36="ベスト32",[2]現行XD用点数換算表!$G$15,"")))))))</f>
        <v>0</v>
      </c>
      <c r="AA36" s="32" t="s">
        <v>5</v>
      </c>
      <c r="AB36" s="35">
        <f>IF(AA36="",0,IF(AA36="優勝",[1]現行XD用点数換算表!$B$16,IF(AA36="準優勝",[1]現行XD用点数換算表!$C$16,IF(AA36="ベスト4",[1]現行XD用点数換算表!$D$16,IF(AA36="ベスト8",[1]現行XD用点数換算表!$E$16,IF(AA36="ベスト16",[1]現行XD用点数換算表!$F$16,IF(AA36="ベスト32",[1]現行XD用点数換算表!$G$16,"")))))))</f>
        <v>8</v>
      </c>
      <c r="AC36" s="32"/>
      <c r="AD36" s="35">
        <f>IF(AC36="",0,IF(AC36="優勝",[1]現行XD用点数換算表!$B$17,IF(AC36="準優勝",[1]現行XD用点数換算表!$C$17,IF(AC36="ベスト4",[1]現行XD用点数換算表!$D$17,IF(AC36="ベスト8",[1]現行XD用点数換算表!$E$17,IF(AC36="ベスト16",[1]現行XD用点数換算表!$F$17,IF(AC36="ベスト32",[1]現行XD用点数換算表!$G$17,"")))))))</f>
        <v>0</v>
      </c>
      <c r="AE36" s="32"/>
      <c r="AF36" s="35">
        <f>IF(AE36="",0,IF(AE36="優勝",[1]現行XD用点数換算表!$B$18,IF(AE36="準優勝",[1]現行XD用点数換算表!$C$18,IF(AE36="ベスト4",[1]現行XD用点数換算表!$D$18,IF(AE36="ベスト8",[1]現行XD用点数換算表!$E$18,[1]現行XD用点数換算表!$F$18)))))</f>
        <v>0</v>
      </c>
      <c r="AG36" s="32"/>
      <c r="AH36" s="35">
        <f>IF(AG36="",0,IF(AG36="優勝",[1]現行XD用点数換算表!$B$19,IF(AG36="準優勝",[1]現行XD用点数換算表!$C$19,IF(AG36="ベスト4",[1]現行XD用点数換算表!$D$19,IF(AG36="ベスト8",[1]現行XD用点数換算表!$E$19,[1]現行XD用点数換算表!$F$19)))))</f>
        <v>0</v>
      </c>
      <c r="AI36" s="35">
        <f t="shared" ref="AI36:AI41" si="6">MAX(H36,J36)+SUM(L36:T36)+MAX(V36,X36)+SUM(Z36:AH36)</f>
        <v>128</v>
      </c>
      <c r="AJ36" s="62">
        <f>SUM(AI36:AI37)</f>
        <v>246</v>
      </c>
    </row>
    <row r="37" spans="1:36" ht="17.25" customHeight="1" x14ac:dyDescent="0.55000000000000004">
      <c r="A37" s="57"/>
      <c r="B37" s="32" t="s">
        <v>233</v>
      </c>
      <c r="C37" s="32" t="s">
        <v>232</v>
      </c>
      <c r="D37" s="32">
        <v>4</v>
      </c>
      <c r="E37" s="29" t="s">
        <v>200</v>
      </c>
      <c r="F37" s="31" t="s">
        <v>226</v>
      </c>
      <c r="G37" s="32"/>
      <c r="H37" s="30">
        <f>IF(G37="",0,IF(G37="優勝",[1]現行XD用点数換算表!$B$2,IF(G37="準優勝",[1]現行XD用点数換算表!$C$2,IF(G37="ベスト4",[1]現行XD用点数換算表!$D$2,[1]現行XD用点数換算表!$E$2))))</f>
        <v>0</v>
      </c>
      <c r="I37" s="32"/>
      <c r="J37" s="35">
        <f>IF(I37="",0,IF(I37="優勝",[1]現行XD用点数換算表!$B$3,IF(I37="準優勝",[1]現行XD用点数換算表!$C$3,IF(I37="ベスト4",[1]現行XD用点数換算表!$D$3,[1]現行XD用点数換算表!$E$3))))</f>
        <v>0</v>
      </c>
      <c r="K37" s="32" t="s">
        <v>5</v>
      </c>
      <c r="L37" s="35">
        <f>IF(K37="",0,IF(K37="優勝",[2]現行XD用点数換算表!$B$4,IF(K37="準優勝",[2]現行XD用点数換算表!$C$4,IF(K37="ベスト4",[2]現行XD用点数換算表!$D$4,IF(K37="ベスト8",[2]現行XD用点数換算表!$E$4,IF(K37="ベスト16",[2]現行XD用点数換算表!$F$4,IF(K37="ベスト32",[2]現行XD用点数換算表!$G$4,"")))))))</f>
        <v>80</v>
      </c>
      <c r="M37" s="32"/>
      <c r="N37" s="35">
        <f>IF(M37="",0,IF(M37="優勝",[1]現行XD用点数換算表!$B$5,IF(M37="準優勝",[1]現行XD用点数換算表!$C$5,IF(M37="ベスト4",[1]現行XD用点数換算表!$D$5,IF(M37="ベスト8",[1]現行XD用点数換算表!$E$5,IF(M37="ベスト16",[1]現行XD用点数換算表!$F$5,IF(M37="ベスト32",[1]現行XD用点数換算表!$G$5,"")))))))</f>
        <v>0</v>
      </c>
      <c r="O37" s="32" t="s">
        <v>5</v>
      </c>
      <c r="P37" s="35">
        <f>IF(O37="",0,IF(O37="優勝",[1]現行XD用点数換算表!$B$6,IF(O37="準優勝",[1]現行XD用点数換算表!$C$6,IF(O37="ベスト4",[1]現行XD用点数換算表!$D$6,IF(O37="ベスト8",[1]現行XD用点数換算表!$E$6,IF(O37="ベスト16",[1]現行XD用点数換算表!$F$6,IF(O37="ベスト32",[1]現行XD用点数換算表!$G$6,"")))))))</f>
        <v>30</v>
      </c>
      <c r="Q37" s="32"/>
      <c r="R37" s="35">
        <f>IF(Q37="",0,IF(Q37="優勝",[1]現行XD用点数換算表!$B$7,IF(Q37="準優勝",[1]現行XD用点数換算表!$C$7,IF(Q37="ベスト4",[1]現行XD用点数換算表!$D$7,IF(Q37="ベスト8",[1]現行XD用点数換算表!$E$7,[1]現行XD用点数換算表!$F$7)))))</f>
        <v>0</v>
      </c>
      <c r="S37" s="32"/>
      <c r="T37" s="35">
        <f>IF(S37="",0,IF(S37="優勝",[1]現行XD用点数換算表!$B$8,IF(S37="準優勝",[1]現行XD用点数換算表!$C$8,IF(S37="ベスト4",[1]現行XD用点数換算表!$D$8,IF(S37="ベスト8",[1]現行XD用点数換算表!$E$8,[1]現行XD用点数換算表!$F$8)))))</f>
        <v>0</v>
      </c>
      <c r="U37" s="32"/>
      <c r="V37" s="36">
        <f>IF(U37="",0,IF(U37="優勝",[1]現行XD用点数換算表!$B$13,IF(U37="準優勝",[1]現行XD用点数換算表!$C$13,IF(U37="ベスト4",[1]現行XD用点数換算表!$D$13,[1]現行XD用点数換算表!$E$13))))</f>
        <v>0</v>
      </c>
      <c r="W37" s="32"/>
      <c r="X37" s="35">
        <f>IF(W37="",0,IF(W37="優勝",[1]現行XD用点数換算表!$B$14,IF(W37="準優勝",[1]現行XD用点数換算表!$C$14,IF(W37="ベスト4",[1]現行XD用点数換算表!$D$14,[1]現行XD用点数換算表!$E$14))))</f>
        <v>0</v>
      </c>
      <c r="Y37" s="32"/>
      <c r="Z37" s="35">
        <f>IF(Y37="",0,IF(Y37="優勝",[2]現行XD用点数換算表!$B$15,IF(Y37="準優勝",[2]現行XD用点数換算表!$C$15,IF(Y37="ベスト4",[2]現行XD用点数換算表!$D$15,IF(Y37="ベスト8",[2]現行XD用点数換算表!$E$15,IF(Y37="ベスト16",[2]現行XD用点数換算表!$F$15,IF(Y37="ベスト32",[2]現行XD用点数換算表!$G$15,"")))))))</f>
        <v>0</v>
      </c>
      <c r="AA37" s="32" t="s">
        <v>5</v>
      </c>
      <c r="AB37" s="35">
        <f>IF(AA37="",0,IF(AA37="優勝",[1]現行XD用点数換算表!$B$16,IF(AA37="準優勝",[1]現行XD用点数換算表!$C$16,IF(AA37="ベスト4",[1]現行XD用点数換算表!$D$16,IF(AA37="ベスト8",[1]現行XD用点数換算表!$E$16,IF(AA37="ベスト16",[1]現行XD用点数換算表!$F$16,IF(AA37="ベスト32",[1]現行XD用点数換算表!$G$16,"")))))))</f>
        <v>8</v>
      </c>
      <c r="AC37" s="32"/>
      <c r="AD37" s="35">
        <f>IF(AC37="",0,IF(AC37="優勝",[1]現行XD用点数換算表!$B$17,IF(AC37="準優勝",[1]現行XD用点数換算表!$C$17,IF(AC37="ベスト4",[1]現行XD用点数換算表!$D$17,IF(AC37="ベスト8",[1]現行XD用点数換算表!$E$17,IF(AC37="ベスト16",[1]現行XD用点数換算表!$F$17,IF(AC37="ベスト32",[1]現行XD用点数換算表!$G$17,"")))))))</f>
        <v>0</v>
      </c>
      <c r="AE37" s="32"/>
      <c r="AF37" s="35">
        <f>IF(AE37="",0,IF(AE37="優勝",[1]現行XD用点数換算表!$B$18,IF(AE37="準優勝",[1]現行XD用点数換算表!$C$18,IF(AE37="ベスト4",[1]現行XD用点数換算表!$D$18,IF(AE37="ベスト8",[1]現行XD用点数換算表!$E$18,[1]現行XD用点数換算表!$F$18)))))</f>
        <v>0</v>
      </c>
      <c r="AG37" s="32"/>
      <c r="AH37" s="35">
        <f>IF(AG37="",0,IF(AG37="優勝",[1]現行XD用点数換算表!$B$19,IF(AG37="準優勝",[1]現行XD用点数換算表!$C$19,IF(AG37="ベスト4",[1]現行XD用点数換算表!$D$19,IF(AG37="ベスト8",[1]現行XD用点数換算表!$E$19,[1]現行XD用点数換算表!$F$19)))))</f>
        <v>0</v>
      </c>
      <c r="AI37" s="35">
        <f t="shared" si="6"/>
        <v>118</v>
      </c>
      <c r="AJ37" s="63"/>
    </row>
    <row r="38" spans="1:36" ht="17.25" customHeight="1" x14ac:dyDescent="0.55000000000000004">
      <c r="A38" s="56">
        <v>18</v>
      </c>
      <c r="B38" s="32" t="s">
        <v>237</v>
      </c>
      <c r="C38" s="32" t="s">
        <v>227</v>
      </c>
      <c r="D38" s="32">
        <v>1</v>
      </c>
      <c r="E38" s="29" t="s">
        <v>200</v>
      </c>
      <c r="F38" s="31" t="s">
        <v>226</v>
      </c>
      <c r="G38" s="32"/>
      <c r="H38" s="30">
        <f>IF(G38="",0,IF(G38="優勝",[1]現行XD用点数換算表!$B$2,IF(G38="準優勝",[1]現行XD用点数換算表!$C$2,IF(G38="ベスト4",[1]現行XD用点数換算表!$D$2,[1]現行XD用点数換算表!$E$2))))</f>
        <v>0</v>
      </c>
      <c r="I38" s="32" t="s">
        <v>2</v>
      </c>
      <c r="J38" s="35">
        <f>IF(I38="",0,IF(I38="優勝",[1]現行XD用点数換算表!$B$3,IF(I38="準優勝",[1]現行XD用点数換算表!$C$3,IF(I38="ベスト4",[1]現行XD用点数換算表!$D$3,[1]現行XD用点数換算表!$E$3))))</f>
        <v>70</v>
      </c>
      <c r="K38" s="32"/>
      <c r="L38" s="35">
        <f>IF(K38="",0,IF(K38="優勝",[2]現行XD用点数換算表!$B$4,IF(K38="準優勝",[2]現行XD用点数換算表!$C$4,IF(K38="ベスト4",[2]現行XD用点数換算表!$D$4,IF(K38="ベスト8",[2]現行XD用点数換算表!$E$4,IF(K38="ベスト16",[2]現行XD用点数換算表!$F$4,IF(K38="ベスト32",[2]現行XD用点数換算表!$G$4,"")))))))</f>
        <v>0</v>
      </c>
      <c r="M38" s="32"/>
      <c r="N38" s="35">
        <f>IF(M38="",0,IF(M38="優勝",[1]現行XD用点数換算表!$B$5,IF(M38="準優勝",[1]現行XD用点数換算表!$C$5,IF(M38="ベスト4",[1]現行XD用点数換算表!$D$5,IF(M38="ベスト8",[1]現行XD用点数換算表!$E$5,IF(M38="ベスト16",[1]現行XD用点数換算表!$F$5,IF(M38="ベスト32",[1]現行XD用点数換算表!$G$5,"")))))))</f>
        <v>0</v>
      </c>
      <c r="O38" s="32"/>
      <c r="P38" s="35">
        <f>IF(O38="",0,IF(O38="優勝",[1]現行XD用点数換算表!$B$6,IF(O38="準優勝",[1]現行XD用点数換算表!$C$6,IF(O38="ベスト4",[1]現行XD用点数換算表!$D$6,IF(O38="ベスト8",[1]現行XD用点数換算表!$E$6,IF(O38="ベスト16",[1]現行XD用点数換算表!$F$6,IF(O38="ベスト32",[1]現行XD用点数換算表!$G$6,"")))))))</f>
        <v>0</v>
      </c>
      <c r="Q38" s="32"/>
      <c r="R38" s="35">
        <f>IF(Q38="",0,IF(Q38="優勝",[1]現行XD用点数換算表!$B$7,IF(Q38="準優勝",[1]現行XD用点数換算表!$C$7,IF(Q38="ベスト4",[1]現行XD用点数換算表!$D$7,IF(Q38="ベスト8",[1]現行XD用点数換算表!$E$7,[1]現行XD用点数換算表!$F$7)))))</f>
        <v>0</v>
      </c>
      <c r="S38" s="32"/>
      <c r="T38" s="35">
        <f>IF(S38="",0,IF(S38="優勝",[1]現行XD用点数換算表!$B$8,IF(S38="準優勝",[1]現行XD用点数換算表!$C$8,IF(S38="ベスト4",[1]現行XD用点数換算表!$D$8,IF(S38="ベスト8",[1]現行XD用点数換算表!$E$8,[1]現行XD用点数換算表!$F$8)))))</f>
        <v>0</v>
      </c>
      <c r="U38" s="32"/>
      <c r="V38" s="36">
        <f>IF(U38="",0,IF(U38="優勝",[1]現行XD用点数換算表!$B$13,IF(U38="準優勝",[1]現行XD用点数換算表!$C$13,IF(U38="ベスト4",[1]現行XD用点数換算表!$D$13,[1]現行XD用点数換算表!$E$13))))</f>
        <v>0</v>
      </c>
      <c r="W38" s="32"/>
      <c r="X38" s="35">
        <f>IF(W38="",0,IF(W38="優勝",[1]現行XD用点数換算表!$B$14,IF(W38="準優勝",[1]現行XD用点数換算表!$C$14,IF(W38="ベスト4",[1]現行XD用点数換算表!$D$14,[1]現行XD用点数換算表!$E$14))))</f>
        <v>0</v>
      </c>
      <c r="Y38" s="32"/>
      <c r="Z38" s="35">
        <f>IF(Y38="",0,IF(Y38="優勝",[2]現行XD用点数換算表!$B$15,IF(Y38="準優勝",[2]現行XD用点数換算表!$C$15,IF(Y38="ベスト4",[2]現行XD用点数換算表!$D$15,IF(Y38="ベスト8",[2]現行XD用点数換算表!$E$15,IF(Y38="ベスト16",[2]現行XD用点数換算表!$F$15,IF(Y38="ベスト32",[2]現行XD用点数換算表!$G$15,"")))))))</f>
        <v>0</v>
      </c>
      <c r="AA38" s="32"/>
      <c r="AB38" s="35">
        <f>IF(AA38="",0,IF(AA38="優勝",[1]現行XD用点数換算表!$B$16,IF(AA38="準優勝",[1]現行XD用点数換算表!$C$16,IF(AA38="ベスト4",[1]現行XD用点数換算表!$D$16,IF(AA38="ベスト8",[1]現行XD用点数換算表!$E$16,IF(AA38="ベスト16",[1]現行XD用点数換算表!$F$16,IF(AA38="ベスト32",[1]現行XD用点数換算表!$G$16,"")))))))</f>
        <v>0</v>
      </c>
      <c r="AC38" s="32"/>
      <c r="AD38" s="35">
        <f>IF(AC38="",0,IF(AC38="優勝",[1]現行XD用点数換算表!$B$17,IF(AC38="準優勝",[1]現行XD用点数換算表!$C$17,IF(AC38="ベスト4",[1]現行XD用点数換算表!$D$17,IF(AC38="ベスト8",[1]現行XD用点数換算表!$E$17,IF(AC38="ベスト16",[1]現行XD用点数換算表!$F$17,IF(AC38="ベスト32",[1]現行XD用点数換算表!$G$17,"")))))))</f>
        <v>0</v>
      </c>
      <c r="AE38" s="32"/>
      <c r="AF38" s="35">
        <f>IF(AE38="",0,IF(AE38="優勝",[1]現行XD用点数換算表!$B$18,IF(AE38="準優勝",[1]現行XD用点数換算表!$C$18,IF(AE38="ベスト4",[1]現行XD用点数換算表!$D$18,IF(AE38="ベスト8",[1]現行XD用点数換算表!$E$18,[1]現行XD用点数換算表!$F$18)))))</f>
        <v>0</v>
      </c>
      <c r="AG38" s="32"/>
      <c r="AH38" s="35">
        <f>IF(AG38="",0,IF(AG38="優勝",[1]現行XD用点数換算表!$B$19,IF(AG38="準優勝",[1]現行XD用点数換算表!$C$19,IF(AG38="ベスト4",[1]現行XD用点数換算表!$D$19,IF(AG38="ベスト8",[1]現行XD用点数換算表!$E$19,[1]現行XD用点数換算表!$F$19)))))</f>
        <v>0</v>
      </c>
      <c r="AI38" s="35">
        <f t="shared" si="6"/>
        <v>70</v>
      </c>
      <c r="AJ38" s="62">
        <f>SUM(AI38:AI39)</f>
        <v>230</v>
      </c>
    </row>
    <row r="39" spans="1:36" ht="17.25" customHeight="1" x14ac:dyDescent="0.55000000000000004">
      <c r="A39" s="57"/>
      <c r="B39" s="32" t="s">
        <v>236</v>
      </c>
      <c r="C39" s="32" t="s">
        <v>227</v>
      </c>
      <c r="D39" s="32">
        <v>2</v>
      </c>
      <c r="E39" s="29" t="s">
        <v>200</v>
      </c>
      <c r="F39" s="31" t="s">
        <v>226</v>
      </c>
      <c r="G39" s="32"/>
      <c r="H39" s="30">
        <f>IF(G39="",0,IF(G39="優勝",[1]現行XD用点数換算表!$B$2,IF(G39="準優勝",[1]現行XD用点数換算表!$C$2,IF(G39="ベスト4",[1]現行XD用点数換算表!$D$2,[1]現行XD用点数換算表!$E$2))))</f>
        <v>0</v>
      </c>
      <c r="I39" s="32"/>
      <c r="J39" s="35">
        <f>IF(I39="",0,IF(I39="優勝",[1]現行XD用点数換算表!$B$3,IF(I39="準優勝",[1]現行XD用点数換算表!$C$3,IF(I39="ベスト4",[1]現行XD用点数換算表!$D$3,[1]現行XD用点数換算表!$E$3))))</f>
        <v>0</v>
      </c>
      <c r="K39" s="32" t="s">
        <v>5</v>
      </c>
      <c r="L39" s="35">
        <f>IF(K39="",0,IF(K39="優勝",[2]現行XD用点数換算表!$B$4,IF(K39="準優勝",[2]現行XD用点数換算表!$C$4,IF(K39="ベスト4",[2]現行XD用点数換算表!$D$4,IF(K39="ベスト8",[2]現行XD用点数換算表!$E$4,IF(K39="ベスト16",[2]現行XD用点数換算表!$F$4,IF(K39="ベスト32",[2]現行XD用点数換算表!$G$4,"")))))))</f>
        <v>80</v>
      </c>
      <c r="M39" s="32" t="s">
        <v>3</v>
      </c>
      <c r="N39" s="35">
        <f>IF(M39="",0,IF(M39="優勝",[1]現行XD用点数換算表!$B$5,IF(M39="準優勝",[1]現行XD用点数換算表!$C$5,IF(M39="ベスト4",[1]現行XD用点数換算表!$D$5,IF(M39="ベスト8",[1]現行XD用点数換算表!$E$5,IF(M39="ベスト16",[1]現行XD用点数換算表!$F$5,IF(M39="ベスト32",[1]現行XD用点数換算表!$G$5,"")))))))</f>
        <v>80</v>
      </c>
      <c r="O39" s="32"/>
      <c r="P39" s="35">
        <f>IF(O39="",0,IF(O39="優勝",[1]現行XD用点数換算表!$B$6,IF(O39="準優勝",[1]現行XD用点数換算表!$C$6,IF(O39="ベスト4",[1]現行XD用点数換算表!$D$6,IF(O39="ベスト8",[1]現行XD用点数換算表!$E$6,IF(O39="ベスト16",[1]現行XD用点数換算表!$F$6,IF(O39="ベスト32",[1]現行XD用点数換算表!$G$6,"")))))))</f>
        <v>0</v>
      </c>
      <c r="Q39" s="32"/>
      <c r="R39" s="35">
        <f>IF(Q39="",0,IF(Q39="優勝",[1]現行XD用点数換算表!$B$7,IF(Q39="準優勝",[1]現行XD用点数換算表!$C$7,IF(Q39="ベスト4",[1]現行XD用点数換算表!$D$7,IF(Q39="ベスト8",[1]現行XD用点数換算表!$E$7,[1]現行XD用点数換算表!$F$7)))))</f>
        <v>0</v>
      </c>
      <c r="S39" s="32"/>
      <c r="T39" s="35">
        <f>IF(S39="",0,IF(S39="優勝",[1]現行XD用点数換算表!$B$8,IF(S39="準優勝",[1]現行XD用点数換算表!$C$8,IF(S39="ベスト4",[1]現行XD用点数換算表!$D$8,IF(S39="ベスト8",[1]現行XD用点数換算表!$E$8,[1]現行XD用点数換算表!$F$8)))))</f>
        <v>0</v>
      </c>
      <c r="U39" s="32"/>
      <c r="V39" s="36">
        <f>IF(U39="",0,IF(U39="優勝",[1]現行XD用点数換算表!$B$13,IF(U39="準優勝",[1]現行XD用点数換算表!$C$13,IF(U39="ベスト4",[1]現行XD用点数換算表!$D$13,[1]現行XD用点数換算表!$E$13))))</f>
        <v>0</v>
      </c>
      <c r="W39" s="32"/>
      <c r="X39" s="35">
        <f>IF(W39="",0,IF(W39="優勝",[1]現行XD用点数換算表!$B$14,IF(W39="準優勝",[1]現行XD用点数換算表!$C$14,IF(W39="ベスト4",[1]現行XD用点数換算表!$D$14,[1]現行XD用点数換算表!$E$14))))</f>
        <v>0</v>
      </c>
      <c r="Y39" s="32"/>
      <c r="Z39" s="35">
        <f>IF(Y39="",0,IF(Y39="優勝",[2]現行XD用点数換算表!$B$15,IF(Y39="準優勝",[2]現行XD用点数換算表!$C$15,IF(Y39="ベスト4",[2]現行XD用点数換算表!$D$15,IF(Y39="ベスト8",[2]現行XD用点数換算表!$E$15,IF(Y39="ベスト16",[2]現行XD用点数換算表!$F$15,IF(Y39="ベスト32",[2]現行XD用点数換算表!$G$15,"")))))))</f>
        <v>0</v>
      </c>
      <c r="AA39" s="32"/>
      <c r="AB39" s="35">
        <f>IF(AA39="",0,IF(AA39="優勝",[1]現行XD用点数換算表!$B$16,IF(AA39="準優勝",[1]現行XD用点数換算表!$C$16,IF(AA39="ベスト4",[1]現行XD用点数換算表!$D$16,IF(AA39="ベスト8",[1]現行XD用点数換算表!$E$16,IF(AA39="ベスト16",[1]現行XD用点数換算表!$F$16,IF(AA39="ベスト32",[1]現行XD用点数換算表!$G$16,"")))))))</f>
        <v>0</v>
      </c>
      <c r="AC39" s="32"/>
      <c r="AD39" s="35">
        <f>IF(AC39="",0,IF(AC39="優勝",[1]現行XD用点数換算表!$B$17,IF(AC39="準優勝",[1]現行XD用点数換算表!$C$17,IF(AC39="ベスト4",[1]現行XD用点数換算表!$D$17,IF(AC39="ベスト8",[1]現行XD用点数換算表!$E$17,IF(AC39="ベスト16",[1]現行XD用点数換算表!$F$17,IF(AC39="ベスト32",[1]現行XD用点数換算表!$G$17,"")))))))</f>
        <v>0</v>
      </c>
      <c r="AE39" s="32"/>
      <c r="AF39" s="35">
        <f>IF(AE39="",0,IF(AE39="優勝",[1]現行XD用点数換算表!$B$18,IF(AE39="準優勝",[1]現行XD用点数換算表!$C$18,IF(AE39="ベスト4",[1]現行XD用点数換算表!$D$18,IF(AE39="ベスト8",[1]現行XD用点数換算表!$E$18,[1]現行XD用点数換算表!$F$18)))))</f>
        <v>0</v>
      </c>
      <c r="AG39" s="32"/>
      <c r="AH39" s="35">
        <f>IF(AG39="",0,IF(AG39="優勝",[1]現行XD用点数換算表!$B$19,IF(AG39="準優勝",[1]現行XD用点数換算表!$C$19,IF(AG39="ベスト4",[1]現行XD用点数換算表!$D$19,IF(AG39="ベスト8",[1]現行XD用点数換算表!$E$19,[1]現行XD用点数換算表!$F$19)))))</f>
        <v>0</v>
      </c>
      <c r="AI39" s="35">
        <f t="shared" si="6"/>
        <v>160</v>
      </c>
      <c r="AJ39" s="63"/>
    </row>
    <row r="40" spans="1:36" ht="17.25" customHeight="1" x14ac:dyDescent="0.55000000000000004">
      <c r="A40" s="56">
        <v>19</v>
      </c>
      <c r="B40" s="32" t="s">
        <v>301</v>
      </c>
      <c r="C40" s="32" t="s">
        <v>295</v>
      </c>
      <c r="D40" s="32">
        <v>2</v>
      </c>
      <c r="E40" s="42" t="s">
        <v>291</v>
      </c>
      <c r="F40" s="31" t="s">
        <v>226</v>
      </c>
      <c r="G40" s="32" t="s">
        <v>0</v>
      </c>
      <c r="H40" s="30">
        <f>IF(G40="",0,IF(G40="優勝",[4]現行XD用点数換算表!$B$2,IF(G40="準優勝",[4]現行XD用点数換算表!$C$2,IF(G40="ベスト4",[4]現行XD用点数換算表!$D$2,[4]現行XD用点数換算表!$E$2))))</f>
        <v>110</v>
      </c>
      <c r="I40" s="32" t="s">
        <v>0</v>
      </c>
      <c r="J40" s="35">
        <f>IF(I40="",0,IF(I40="優勝",[4]現行XD用点数換算表!$B$3,IF(I40="準優勝",[4]現行XD用点数換算表!$C$3,IF(I40="ベスト4",[4]現行XD用点数換算表!$D$3,[4]現行XD用点数換算表!$E$3))))</f>
        <v>150</v>
      </c>
      <c r="K40" s="32"/>
      <c r="L40" s="35">
        <f>IF(K40="",0,IF(K40="優勝",[2]現行XD用点数換算表!$B$4,IF(K40="準優勝",[2]現行XD用点数換算表!$C$4,IF(K40="ベスト4",[2]現行XD用点数換算表!$D$4,IF(K40="ベスト8",[2]現行XD用点数換算表!$E$4,IF(K40="ベスト16",[2]現行XD用点数換算表!$F$4,IF(K40="ベスト32",[2]現行XD用点数換算表!$G$4,"")))))))</f>
        <v>0</v>
      </c>
      <c r="M40" s="32"/>
      <c r="N40" s="35">
        <f>IF(M40="",0,IF(M40="優勝",[4]現行XD用点数換算表!$B$5,IF(M40="準優勝",[4]現行XD用点数換算表!$C$5,IF(M40="ベスト4",[4]現行XD用点数換算表!$D$5,IF(M40="ベスト8",[4]現行XD用点数換算表!$E$5,IF(M40="ベスト16",[4]現行XD用点数換算表!$F$5,IF(M40="ベスト32",[4]現行XD用点数換算表!$G$5,"")))))))</f>
        <v>0</v>
      </c>
      <c r="O40" s="32"/>
      <c r="P40" s="35">
        <f>IF(O40="",0,IF(O40="優勝",[4]現行XD用点数換算表!$B$6,IF(O40="準優勝",[4]現行XD用点数換算表!$C$6,IF(O40="ベスト4",[4]現行XD用点数換算表!$D$6,IF(O40="ベスト8",[4]現行XD用点数換算表!$E$6,IF(O40="ベスト16",[4]現行XD用点数換算表!$F$6,IF(O40="ベスト32",[4]現行XD用点数換算表!$G$6,"")))))))</f>
        <v>0</v>
      </c>
      <c r="Q40" s="32"/>
      <c r="R40" s="35">
        <f>IF(Q40="",0,IF(Q40="優勝",[4]現行XD用点数換算表!$B$7,IF(Q40="準優勝",[4]現行XD用点数換算表!$C$7,IF(Q40="ベスト4",[4]現行XD用点数換算表!$D$7,IF(Q40="ベスト8",[4]現行XD用点数換算表!$E$7,[4]現行XD用点数換算表!$F$7)))))</f>
        <v>0</v>
      </c>
      <c r="S40" s="32" t="s">
        <v>4</v>
      </c>
      <c r="T40" s="35">
        <f>IF(S40="",0,IF(S40="優勝",[4]現行XD用点数換算表!$B$8,IF(S40="準優勝",[4]現行XD用点数換算表!$C$8,IF(S40="ベスト4",[4]現行XD用点数換算表!$D$8,IF(S40="ベスト8",[4]現行XD用点数換算表!$E$8,[4]現行XD用点数換算表!$F$8)))))</f>
        <v>50</v>
      </c>
      <c r="U40" s="32"/>
      <c r="V40" s="36">
        <f>IF(U40="",0,IF(U40="優勝",[4]現行XD用点数換算表!$B$13,IF(U40="準優勝",[4]現行XD用点数換算表!$C$13,IF(U40="ベスト4",[4]現行XD用点数換算表!$D$13,[4]現行XD用点数換算表!$E$13))))</f>
        <v>0</v>
      </c>
      <c r="W40" s="32"/>
      <c r="X40" s="35">
        <f>IF(W40="",0,IF(W40="優勝",[4]現行XD用点数換算表!$B$14,IF(W40="準優勝",[4]現行XD用点数換算表!$C$14,IF(W40="ベスト4",[4]現行XD用点数換算表!$D$14,[4]現行XD用点数換算表!$E$14))))</f>
        <v>0</v>
      </c>
      <c r="Y40" s="32"/>
      <c r="Z40" s="35">
        <f>IF(Y40="",0,IF(Y40="優勝",[2]現行XD用点数換算表!$B$15,IF(Y40="準優勝",[2]現行XD用点数換算表!$C$15,IF(Y40="ベスト4",[2]現行XD用点数換算表!$D$15,IF(Y40="ベスト8",[2]現行XD用点数換算表!$E$15,IF(Y40="ベスト16",[2]現行XD用点数換算表!$F$15,IF(Y40="ベスト32",[2]現行XD用点数換算表!$G$15,"")))))))</f>
        <v>0</v>
      </c>
      <c r="AA40" s="32"/>
      <c r="AB40" s="35">
        <f>IF(AA40="",0,IF(AA40="優勝",[4]現行XD用点数換算表!$B$16,IF(AA40="準優勝",[4]現行XD用点数換算表!$C$16,IF(AA40="ベスト4",[4]現行XD用点数換算表!$D$16,IF(AA40="ベスト8",[4]現行XD用点数換算表!$E$16,IF(AA40="ベスト16",[4]現行XD用点数換算表!$F$16,IF(AA40="ベスト32",[4]現行XD用点数換算表!$G$16,"")))))))</f>
        <v>0</v>
      </c>
      <c r="AC40" s="32"/>
      <c r="AD40" s="35">
        <f>IF(AC40="",0,IF(AC40="優勝",[4]現行XD用点数換算表!$B$17,IF(AC40="準優勝",[4]現行XD用点数換算表!$C$17,IF(AC40="ベスト4",[4]現行XD用点数換算表!$D$17,IF(AC40="ベスト8",[4]現行XD用点数換算表!$E$17,IF(AC40="ベスト16",[4]現行XD用点数換算表!$F$17,IF(AC40="ベスト32",[4]現行XD用点数換算表!$G$17,"")))))))</f>
        <v>0</v>
      </c>
      <c r="AE40" s="32"/>
      <c r="AF40" s="35">
        <f>IF(AE40="",0,IF(AE40="優勝",[4]現行XD用点数換算表!$B$18,IF(AE40="準優勝",[4]現行XD用点数換算表!$C$18,IF(AE40="ベスト4",[4]現行XD用点数換算表!$D$18,IF(AE40="ベスト8",[4]現行XD用点数換算表!$E$18,[4]現行XD用点数換算表!$F$18)))))</f>
        <v>0</v>
      </c>
      <c r="AG40" s="32"/>
      <c r="AH40" s="35">
        <f>IF(AG40="",0,IF(AG40="優勝",[4]現行XD用点数換算表!$B$19,IF(AG40="準優勝",[4]現行XD用点数換算表!$C$19,IF(AG40="ベスト4",[4]現行XD用点数換算表!$D$19,IF(AG40="ベスト8",[4]現行XD用点数換算表!$E$19,[4]現行XD用点数換算表!$F$19)))))</f>
        <v>0</v>
      </c>
      <c r="AI40" s="35">
        <f t="shared" si="6"/>
        <v>200</v>
      </c>
      <c r="AJ40" s="62">
        <f>SUM(AI40:AI41)</f>
        <v>200</v>
      </c>
    </row>
    <row r="41" spans="1:36" ht="17.25" customHeight="1" x14ac:dyDescent="0.55000000000000004">
      <c r="A41" s="57"/>
      <c r="B41" s="43" t="s">
        <v>300</v>
      </c>
      <c r="C41" s="43" t="s">
        <v>295</v>
      </c>
      <c r="D41" s="43">
        <v>1</v>
      </c>
      <c r="E41" s="42" t="s">
        <v>291</v>
      </c>
      <c r="F41" s="31" t="s">
        <v>226</v>
      </c>
      <c r="G41" s="32"/>
      <c r="H41" s="30">
        <f>IF(G41="",0,IF(G41="優勝",[4]現行XD用点数換算表!$B$2,IF(G41="準優勝",[4]現行XD用点数換算表!$C$2,IF(G41="ベスト4",[4]現行XD用点数換算表!$D$2,[4]現行XD用点数換算表!$E$2))))</f>
        <v>0</v>
      </c>
      <c r="I41" s="32"/>
      <c r="J41" s="35">
        <f>IF(I41="",0,IF(I41="優勝",[4]現行XD用点数換算表!$B$3,IF(I41="準優勝",[4]現行XD用点数換算表!$C$3,IF(I41="ベスト4",[4]現行XD用点数換算表!$D$3,[4]現行XD用点数換算表!$E$3))))</f>
        <v>0</v>
      </c>
      <c r="K41" s="32"/>
      <c r="L41" s="35">
        <f>IF(K41="",0,IF(K41="優勝",[2]現行XD用点数換算表!$B$4,IF(K41="準優勝",[2]現行XD用点数換算表!$C$4,IF(K41="ベスト4",[2]現行XD用点数換算表!$D$4,IF(K41="ベスト8",[2]現行XD用点数換算表!$E$4,IF(K41="ベスト16",[2]現行XD用点数換算表!$F$4,IF(K41="ベスト32",[2]現行XD用点数換算表!$G$4,"")))))))</f>
        <v>0</v>
      </c>
      <c r="M41" s="32"/>
      <c r="N41" s="35">
        <f>IF(M41="",0,IF(M41="優勝",[4]現行XD用点数換算表!$B$5,IF(M41="準優勝",[4]現行XD用点数換算表!$C$5,IF(M41="ベスト4",[4]現行XD用点数換算表!$D$5,IF(M41="ベスト8",[4]現行XD用点数換算表!$E$5,IF(M41="ベスト16",[4]現行XD用点数換算表!$F$5,IF(M41="ベスト32",[4]現行XD用点数換算表!$G$5,"")))))))</f>
        <v>0</v>
      </c>
      <c r="O41" s="32"/>
      <c r="P41" s="35">
        <f>IF(O41="",0,IF(O41="優勝",[4]現行XD用点数換算表!$B$6,IF(O41="準優勝",[4]現行XD用点数換算表!$C$6,IF(O41="ベスト4",[4]現行XD用点数換算表!$D$6,IF(O41="ベスト8",[4]現行XD用点数換算表!$E$6,IF(O41="ベスト16",[4]現行XD用点数換算表!$F$6,IF(O41="ベスト32",[4]現行XD用点数換算表!$G$6,"")))))))</f>
        <v>0</v>
      </c>
      <c r="Q41" s="32"/>
      <c r="R41" s="35">
        <f>IF(Q41="",0,IF(Q41="優勝",[4]現行XD用点数換算表!$B$7,IF(Q41="準優勝",[4]現行XD用点数換算表!$C$7,IF(Q41="ベスト4",[4]現行XD用点数換算表!$D$7,IF(Q41="ベスト8",[4]現行XD用点数換算表!$E$7,[4]現行XD用点数換算表!$F$7)))))</f>
        <v>0</v>
      </c>
      <c r="S41" s="32"/>
      <c r="T41" s="35">
        <f>IF(S41="",0,IF(S41="優勝",[4]現行XD用点数換算表!$B$8,IF(S41="準優勝",[4]現行XD用点数換算表!$C$8,IF(S41="ベスト4",[4]現行XD用点数換算表!$D$8,IF(S41="ベスト8",[4]現行XD用点数換算表!$E$8,[4]現行XD用点数換算表!$F$8)))))</f>
        <v>0</v>
      </c>
      <c r="U41" s="32"/>
      <c r="V41" s="36">
        <f>IF(U41="",0,IF(U41="優勝",[4]現行XD用点数換算表!$B$13,IF(U41="準優勝",[4]現行XD用点数換算表!$C$13,IF(U41="ベスト4",[4]現行XD用点数換算表!$D$13,[4]現行XD用点数換算表!$E$13))))</f>
        <v>0</v>
      </c>
      <c r="W41" s="32"/>
      <c r="X41" s="35">
        <f>IF(W41="",0,IF(W41="優勝",[4]現行XD用点数換算表!$B$14,IF(W41="準優勝",[4]現行XD用点数換算表!$C$14,IF(W41="ベスト4",[4]現行XD用点数換算表!$D$14,[4]現行XD用点数換算表!$E$14))))</f>
        <v>0</v>
      </c>
      <c r="Y41" s="32"/>
      <c r="Z41" s="35">
        <f>IF(Y41="",0,IF(Y41="優勝",[2]現行XD用点数換算表!$B$15,IF(Y41="準優勝",[2]現行XD用点数換算表!$C$15,IF(Y41="ベスト4",[2]現行XD用点数換算表!$D$15,IF(Y41="ベスト8",[2]現行XD用点数換算表!$E$15,IF(Y41="ベスト16",[2]現行XD用点数換算表!$F$15,IF(Y41="ベスト32",[2]現行XD用点数換算表!$G$15,"")))))))</f>
        <v>0</v>
      </c>
      <c r="AA41" s="32"/>
      <c r="AB41" s="35">
        <f>IF(AA41="",0,IF(AA41="優勝",[4]現行XD用点数換算表!$B$16,IF(AA41="準優勝",[4]現行XD用点数換算表!$C$16,IF(AA41="ベスト4",[4]現行XD用点数換算表!$D$16,IF(AA41="ベスト8",[4]現行XD用点数換算表!$E$16,IF(AA41="ベスト16",[4]現行XD用点数換算表!$F$16,IF(AA41="ベスト32",[4]現行XD用点数換算表!$G$16,"")))))))</f>
        <v>0</v>
      </c>
      <c r="AC41" s="32"/>
      <c r="AD41" s="35">
        <f>IF(AC41="",0,IF(AC41="優勝",[4]現行XD用点数換算表!$B$17,IF(AC41="準優勝",[4]現行XD用点数換算表!$C$17,IF(AC41="ベスト4",[4]現行XD用点数換算表!$D$17,IF(AC41="ベスト8",[4]現行XD用点数換算表!$E$17,IF(AC41="ベスト16",[4]現行XD用点数換算表!$F$17,IF(AC41="ベスト32",[4]現行XD用点数換算表!$G$17,"")))))))</f>
        <v>0</v>
      </c>
      <c r="AE41" s="32"/>
      <c r="AF41" s="35">
        <f>IF(AE41="",0,IF(AE41="優勝",[4]現行XD用点数換算表!$B$18,IF(AE41="準優勝",[4]現行XD用点数換算表!$C$18,IF(AE41="ベスト4",[4]現行XD用点数換算表!$D$18,IF(AE41="ベスト8",[4]現行XD用点数換算表!$E$18,[4]現行XD用点数換算表!$F$18)))))</f>
        <v>0</v>
      </c>
      <c r="AG41" s="32"/>
      <c r="AH41" s="35">
        <f>IF(AG41="",0,IF(AG41="優勝",[4]現行XD用点数換算表!$B$19,IF(AG41="準優勝",[4]現行XD用点数換算表!$C$19,IF(AG41="ベスト4",[4]現行XD用点数換算表!$D$19,IF(AG41="ベスト8",[4]現行XD用点数換算表!$E$19,[4]現行XD用点数換算表!$F$19)))))</f>
        <v>0</v>
      </c>
      <c r="AI41" s="35">
        <f t="shared" si="6"/>
        <v>0</v>
      </c>
      <c r="AJ41" s="63"/>
    </row>
    <row r="42" spans="1:36" ht="17.25" customHeight="1" x14ac:dyDescent="0.55000000000000004">
      <c r="A42" s="56">
        <v>20</v>
      </c>
      <c r="B42" s="12" t="s">
        <v>97</v>
      </c>
      <c r="C42" s="12" t="s">
        <v>41</v>
      </c>
      <c r="D42" s="12">
        <v>4</v>
      </c>
      <c r="E42" s="25" t="s">
        <v>159</v>
      </c>
      <c r="F42" s="26" t="s">
        <v>160</v>
      </c>
      <c r="G42" s="12"/>
      <c r="H42" s="13">
        <f>IF(G42="",0,IF(G42="優勝",[3]現行XD用点数換算表!$B$2,IF(G42="準優勝",[3]現行XD用点数換算表!$C$2,IF(G42="ベスト4",[3]現行XD用点数換算表!$D$2,[3]現行XD用点数換算表!$E$2))))</f>
        <v>0</v>
      </c>
      <c r="I42" s="12"/>
      <c r="J42" s="8">
        <f>IF(I42="",0,IF(I42="優勝",[3]現行XD用点数換算表!$B$3,IF(I42="準優勝",[3]現行XD用点数換算表!$C$3,IF(I42="ベスト4",[3]現行XD用点数換算表!$D$3,[3]現行XD用点数換算表!$E$3))))</f>
        <v>0</v>
      </c>
      <c r="K42" s="12"/>
      <c r="L42" s="8">
        <f>IF(K42="",0,IF(K42="優勝",[2]現行XD用点数換算表!$B$4,IF(K42="準優勝",[2]現行XD用点数換算表!$C$4,IF(K42="ベスト4",[2]現行XD用点数換算表!$D$4,IF(K42="ベスト8",[2]現行XD用点数換算表!$E$4,IF(K42="ベスト16",[2]現行XD用点数換算表!$F$4,IF(K42="ベスト32",[2]現行XD用点数換算表!$G$4,"")))))))</f>
        <v>0</v>
      </c>
      <c r="M42" s="12"/>
      <c r="N42" s="8">
        <f>IF(M42="",0,IF(M42="優勝",[3]現行XD用点数換算表!$B$5,IF(M42="準優勝",[3]現行XD用点数換算表!$C$5,IF(M42="ベスト4",[3]現行XD用点数換算表!$D$5,IF(M42="ベスト8",[3]現行XD用点数換算表!$E$5,IF(M42="ベスト16",[3]現行XD用点数換算表!$F$5,IF(M42="ベスト32",[3]現行XD用点数換算表!$G$5,"")))))))</f>
        <v>0</v>
      </c>
      <c r="O42" s="12" t="s">
        <v>5</v>
      </c>
      <c r="P42" s="8">
        <f>IF(O42="",0,IF(O42="優勝",[3]現行XD用点数換算表!$B$6,IF(O42="準優勝",[3]現行XD用点数換算表!$C$6,IF(O42="ベスト4",[3]現行XD用点数換算表!$D$6,IF(O42="ベスト8",[3]現行XD用点数換算表!$E$6,IF(O42="ベスト16",[3]現行XD用点数換算表!$F$6,IF(O42="ベスト32",[3]現行XD用点数換算表!$G$6,"")))))))</f>
        <v>30</v>
      </c>
      <c r="Q42" s="12"/>
      <c r="R42" s="8">
        <f>IF(Q42="",0,IF(Q42="優勝",[3]現行XD用点数換算表!$B$7,IF(Q42="準優勝",[3]現行XD用点数換算表!$C$7,IF(Q42="ベスト4",[3]現行XD用点数換算表!$D$7,IF(Q42="ベスト8",[3]現行XD用点数換算表!$E$7,[3]現行XD用点数換算表!$F$7)))))</f>
        <v>0</v>
      </c>
      <c r="S42" s="12"/>
      <c r="T42" s="8">
        <f>IF(S42="",0,IF(S42="優勝",[3]現行XD用点数換算表!$B$8,IF(S42="準優勝",[3]現行XD用点数換算表!$C$8,IF(S42="ベスト4",[3]現行XD用点数換算表!$D$8,IF(S42="ベスト8",[3]現行XD用点数換算表!$E$8,[3]現行XD用点数換算表!$F$8)))))</f>
        <v>0</v>
      </c>
      <c r="U42" s="12"/>
      <c r="V42" s="14">
        <f>IF(U42="",0,IF(U42="優勝",[3]現行XD用点数換算表!$B$13,IF(U42="準優勝",[3]現行XD用点数換算表!$C$13,IF(U42="ベスト4",[3]現行XD用点数換算表!$D$13,[3]現行XD用点数換算表!$E$13))))</f>
        <v>0</v>
      </c>
      <c r="W42" s="12"/>
      <c r="X42" s="8">
        <f>IF(W42="",0,IF(W42="優勝",[3]現行XD用点数換算表!$B$14,IF(W42="準優勝",[3]現行XD用点数換算表!$C$14,IF(W42="ベスト4",[3]現行XD用点数換算表!$D$14,[3]現行XD用点数換算表!$E$14))))</f>
        <v>0</v>
      </c>
      <c r="Y42" s="12"/>
      <c r="Z42" s="8">
        <f>IF(Y42="",0,IF(Y42="優勝",[2]現行XD用点数換算表!$B$15,IF(Y42="準優勝",[2]現行XD用点数換算表!$C$15,IF(Y42="ベスト4",[2]現行XD用点数換算表!$D$15,IF(Y42="ベスト8",[2]現行XD用点数換算表!$E$15,IF(Y42="ベスト16",[2]現行XD用点数換算表!$F$15,IF(Y42="ベスト32",[2]現行XD用点数換算表!$G$15,"")))))))</f>
        <v>0</v>
      </c>
      <c r="AA42" s="12"/>
      <c r="AB42" s="8">
        <f>IF(AA42="",0,IF(AA42="優勝",[3]現行XD用点数換算表!$B$16,IF(AA42="準優勝",[3]現行XD用点数換算表!$C$16,IF(AA42="ベスト4",[3]現行XD用点数換算表!$D$16,IF(AA42="ベスト8",[3]現行XD用点数換算表!$E$16,IF(AA42="ベスト16",[3]現行XD用点数換算表!$F$16,IF(AA42="ベスト32",[3]現行XD用点数換算表!$G$16,"")))))))</f>
        <v>0</v>
      </c>
      <c r="AC42" s="12"/>
      <c r="AD42" s="8">
        <f>IF(AC42="",0,IF(AC42="優勝",[3]現行XD用点数換算表!$B$17,IF(AC42="準優勝",[3]現行XD用点数換算表!$C$17,IF(AC42="ベスト4",[3]現行XD用点数換算表!$D$17,IF(AC42="ベスト8",[3]現行XD用点数換算表!$E$17,IF(AC42="ベスト16",[3]現行XD用点数換算表!$F$17,IF(AC42="ベスト32",[3]現行XD用点数換算表!$G$17,"")))))))</f>
        <v>0</v>
      </c>
      <c r="AE42" s="12"/>
      <c r="AF42" s="8">
        <f>IF(AE42="",0,IF(AE42="優勝",[3]現行XD用点数換算表!$B$18,IF(AE42="準優勝",[3]現行XD用点数換算表!$C$18,IF(AE42="ベスト4",[3]現行XD用点数換算表!$D$18,IF(AE42="ベスト8",[3]現行XD用点数換算表!$E$18,[3]現行XD用点数換算表!$F$18)))))</f>
        <v>0</v>
      </c>
      <c r="AG42" s="12"/>
      <c r="AH42" s="8">
        <f>IF(AG42="",0,IF(AG42="優勝",[3]現行XD用点数換算表!$B$19,IF(AG42="準優勝",[3]現行XD用点数換算表!$C$19,IF(AG42="ベスト4",[3]現行XD用点数換算表!$D$19,IF(AG42="ベスト8",[3]現行XD用点数換算表!$E$19,[3]現行XD用点数換算表!$F$19)))))</f>
        <v>0</v>
      </c>
      <c r="AI42" s="8">
        <f t="shared" si="0"/>
        <v>30</v>
      </c>
      <c r="AJ42" s="56">
        <f t="shared" si="5"/>
        <v>192</v>
      </c>
    </row>
    <row r="43" spans="1:36" ht="17.25" customHeight="1" x14ac:dyDescent="0.55000000000000004">
      <c r="A43" s="57"/>
      <c r="B43" s="12" t="s">
        <v>123</v>
      </c>
      <c r="C43" s="12" t="s">
        <v>52</v>
      </c>
      <c r="D43" s="12">
        <v>4</v>
      </c>
      <c r="E43" s="25" t="s">
        <v>159</v>
      </c>
      <c r="F43" s="26" t="s">
        <v>160</v>
      </c>
      <c r="G43" s="12"/>
      <c r="H43" s="13">
        <f>IF(G43="",0,IF(G43="優勝",[3]現行XD用点数換算表!$B$2,IF(G43="準優勝",[3]現行XD用点数換算表!$C$2,IF(G43="ベスト4",[3]現行XD用点数換算表!$D$2,[3]現行XD用点数換算表!$E$2))))</f>
        <v>0</v>
      </c>
      <c r="I43" s="12"/>
      <c r="J43" s="8">
        <f>IF(I43="",0,IF(I43="優勝",[3]現行XD用点数換算表!$B$3,IF(I43="準優勝",[3]現行XD用点数換算表!$C$3,IF(I43="ベスト4",[3]現行XD用点数換算表!$D$3,[3]現行XD用点数換算表!$E$3))))</f>
        <v>0</v>
      </c>
      <c r="K43" s="12"/>
      <c r="L43" s="8">
        <f>IF(K43="",0,IF(K43="優勝",[2]現行XD用点数換算表!$B$4,IF(K43="準優勝",[2]現行XD用点数換算表!$C$4,IF(K43="ベスト4",[2]現行XD用点数換算表!$D$4,IF(K43="ベスト8",[2]現行XD用点数換算表!$E$4,IF(K43="ベスト16",[2]現行XD用点数換算表!$F$4,IF(K43="ベスト32",[2]現行XD用点数換算表!$G$4,"")))))))</f>
        <v>0</v>
      </c>
      <c r="M43" s="12"/>
      <c r="N43" s="8">
        <f>IF(M43="",0,IF(M43="優勝",[3]現行XD用点数換算表!$B$5,IF(M43="準優勝",[3]現行XD用点数換算表!$C$5,IF(M43="ベスト4",[3]現行XD用点数換算表!$D$5,IF(M43="ベスト8",[3]現行XD用点数換算表!$E$5,IF(M43="ベスト16",[3]現行XD用点数換算表!$F$5,IF(M43="ベスト32",[3]現行XD用点数換算表!$G$5,"")))))))</f>
        <v>0</v>
      </c>
      <c r="O43" s="12" t="s">
        <v>4</v>
      </c>
      <c r="P43" s="8">
        <f>IF(O43="",0,IF(O43="優勝",[3]現行XD用点数換算表!$B$6,IF(O43="準優勝",[3]現行XD用点数換算表!$C$6,IF(O43="ベスト4",[3]現行XD用点数換算表!$D$6,IF(O43="ベスト8",[3]現行XD用点数換算表!$E$6,IF(O43="ベスト16",[3]現行XD用点数換算表!$F$6,IF(O43="ベスト32",[3]現行XD用点数換算表!$G$6,"")))))))</f>
        <v>90</v>
      </c>
      <c r="Q43" s="12"/>
      <c r="R43" s="8">
        <f>IF(Q43="",0,IF(Q43="優勝",[3]現行XD用点数換算表!$B$7,IF(Q43="準優勝",[3]現行XD用点数換算表!$C$7,IF(Q43="ベスト4",[3]現行XD用点数換算表!$D$7,IF(Q43="ベスト8",[3]現行XD用点数換算表!$E$7,[3]現行XD用点数換算表!$F$7)))))</f>
        <v>0</v>
      </c>
      <c r="S43" s="12"/>
      <c r="T43" s="8">
        <f>IF(S43="",0,IF(S43="優勝",[3]現行XD用点数換算表!$B$8,IF(S43="準優勝",[3]現行XD用点数換算表!$C$8,IF(S43="ベスト4",[3]現行XD用点数換算表!$D$8,IF(S43="ベスト8",[3]現行XD用点数換算表!$E$8,[3]現行XD用点数換算表!$F$8)))))</f>
        <v>0</v>
      </c>
      <c r="U43" s="12"/>
      <c r="V43" s="14">
        <f>IF(U43="",0,IF(U43="優勝",[3]現行XD用点数換算表!$B$13,IF(U43="準優勝",[3]現行XD用点数換算表!$C$13,IF(U43="ベスト4",[3]現行XD用点数換算表!$D$13,[3]現行XD用点数換算表!$E$13))))</f>
        <v>0</v>
      </c>
      <c r="W43" s="12"/>
      <c r="X43" s="8">
        <f>IF(W43="",0,IF(W43="優勝",[3]現行XD用点数換算表!$B$14,IF(W43="準優勝",[3]現行XD用点数換算表!$C$14,IF(W43="ベスト4",[3]現行XD用点数換算表!$D$14,[3]現行XD用点数換算表!$E$14))))</f>
        <v>0</v>
      </c>
      <c r="Y43" s="12"/>
      <c r="Z43" s="8">
        <f>IF(Y43="",0,IF(Y43="優勝",[2]現行XD用点数換算表!$B$15,IF(Y43="準優勝",[2]現行XD用点数換算表!$C$15,IF(Y43="ベスト4",[2]現行XD用点数換算表!$D$15,IF(Y43="ベスト8",[2]現行XD用点数換算表!$E$15,IF(Y43="ベスト16",[2]現行XD用点数換算表!$F$15,IF(Y43="ベスト32",[2]現行XD用点数換算表!$G$15,"")))))))</f>
        <v>0</v>
      </c>
      <c r="AA43" s="12"/>
      <c r="AB43" s="8">
        <f>IF(AA43="",0,IF(AA43="優勝",[3]現行XD用点数換算表!$B$16,IF(AA43="準優勝",[3]現行XD用点数換算表!$C$16,IF(AA43="ベスト4",[3]現行XD用点数換算表!$D$16,IF(AA43="ベスト8",[3]現行XD用点数換算表!$E$16,IF(AA43="ベスト16",[3]現行XD用点数換算表!$F$16,IF(AA43="ベスト32",[3]現行XD用点数換算表!$G$16,"")))))))</f>
        <v>0</v>
      </c>
      <c r="AC43" s="12" t="s">
        <v>4</v>
      </c>
      <c r="AD43" s="8">
        <f>IF(AC43="",0,IF(AC43="優勝",[3]現行XD用点数換算表!$B$17,IF(AC43="準優勝",[3]現行XD用点数換算表!$C$17,IF(AC43="ベスト4",[3]現行XD用点数換算表!$D$17,IF(AC43="ベスト8",[3]現行XD用点数換算表!$E$17,IF(AC43="ベスト16",[3]現行XD用点数換算表!$F$17,IF(AC43="ベスト32",[3]現行XD用点数換算表!$G$17,"")))))))</f>
        <v>72</v>
      </c>
      <c r="AE43" s="12"/>
      <c r="AF43" s="8">
        <f>IF(AE43="",0,IF(AE43="優勝",[3]現行XD用点数換算表!$B$18,IF(AE43="準優勝",[3]現行XD用点数換算表!$C$18,IF(AE43="ベスト4",[3]現行XD用点数換算表!$D$18,IF(AE43="ベスト8",[3]現行XD用点数換算表!$E$18,[3]現行XD用点数換算表!$F$18)))))</f>
        <v>0</v>
      </c>
      <c r="AG43" s="12"/>
      <c r="AH43" s="8">
        <f>IF(AG43="",0,IF(AG43="優勝",[3]現行XD用点数換算表!$B$19,IF(AG43="準優勝",[3]現行XD用点数換算表!$C$19,IF(AG43="ベスト4",[3]現行XD用点数換算表!$D$19,IF(AG43="ベスト8",[3]現行XD用点数換算表!$E$19,[3]現行XD用点数換算表!$F$19)))))</f>
        <v>0</v>
      </c>
      <c r="AI43" s="8">
        <f t="shared" si="0"/>
        <v>162</v>
      </c>
      <c r="AJ43" s="57"/>
    </row>
    <row r="44" spans="1:36" ht="17.25" customHeight="1" x14ac:dyDescent="0.55000000000000004">
      <c r="A44" s="56">
        <v>21</v>
      </c>
      <c r="B44" s="12" t="s">
        <v>90</v>
      </c>
      <c r="C44" s="12" t="s">
        <v>47</v>
      </c>
      <c r="D44" s="12">
        <v>1</v>
      </c>
      <c r="E44" s="25" t="s">
        <v>159</v>
      </c>
      <c r="F44" s="26" t="s">
        <v>160</v>
      </c>
      <c r="G44" s="12"/>
      <c r="H44" s="13">
        <f>IF(G44="",0,IF(G44="優勝",[3]現行XD用点数換算表!$B$2,IF(G44="準優勝",[3]現行XD用点数換算表!$C$2,IF(G44="ベスト4",[3]現行XD用点数換算表!$D$2,[3]現行XD用点数換算表!$E$2))))</f>
        <v>0</v>
      </c>
      <c r="I44" s="12" t="s">
        <v>3</v>
      </c>
      <c r="J44" s="8">
        <f>IF(I44="",0,IF(I44="優勝",[3]現行XD用点数換算表!$B$3,IF(I44="準優勝",[3]現行XD用点数換算表!$C$3,IF(I44="ベスト4",[3]現行XD用点数換算表!$D$3,[3]現行XD用点数換算表!$E$3))))</f>
        <v>30</v>
      </c>
      <c r="K44" s="12"/>
      <c r="L44" s="8">
        <f>IF(K44="",0,IF(K44="優勝",[2]現行XD用点数換算表!$B$4,IF(K44="準優勝",[2]現行XD用点数換算表!$C$4,IF(K44="ベスト4",[2]現行XD用点数換算表!$D$4,IF(K44="ベスト8",[2]現行XD用点数換算表!$E$4,IF(K44="ベスト16",[2]現行XD用点数換算表!$F$4,IF(K44="ベスト32",[2]現行XD用点数換算表!$G$4,"")))))))</f>
        <v>0</v>
      </c>
      <c r="M44" s="12"/>
      <c r="N44" s="8">
        <f>IF(M44="",0,IF(M44="優勝",[3]現行XD用点数換算表!$B$5,IF(M44="準優勝",[3]現行XD用点数換算表!$C$5,IF(M44="ベスト4",[3]現行XD用点数換算表!$D$5,IF(M44="ベスト8",[3]現行XD用点数換算表!$E$5,IF(M44="ベスト16",[3]現行XD用点数換算表!$F$5,IF(M44="ベスト32",[3]現行XD用点数換算表!$G$5,"")))))))</f>
        <v>0</v>
      </c>
      <c r="O44" s="12"/>
      <c r="P44" s="8">
        <f>IF(O44="",0,IF(O44="優勝",[3]現行XD用点数換算表!$B$6,IF(O44="準優勝",[3]現行XD用点数換算表!$C$6,IF(O44="ベスト4",[3]現行XD用点数換算表!$D$6,IF(O44="ベスト8",[3]現行XD用点数換算表!$E$6,IF(O44="ベスト16",[3]現行XD用点数換算表!$F$6,IF(O44="ベスト32",[3]現行XD用点数換算表!$G$6,"")))))))</f>
        <v>0</v>
      </c>
      <c r="Q44" s="12"/>
      <c r="R44" s="8">
        <f>IF(Q44="",0,IF(Q44="優勝",[3]現行XD用点数換算表!$B$7,IF(Q44="準優勝",[3]現行XD用点数換算表!$C$7,IF(Q44="ベスト4",[3]現行XD用点数換算表!$D$7,IF(Q44="ベスト8",[3]現行XD用点数換算表!$E$7,[3]現行XD用点数換算表!$F$7)))))</f>
        <v>0</v>
      </c>
      <c r="S44" s="12"/>
      <c r="T44" s="8">
        <f>IF(S44="",0,IF(S44="優勝",[3]現行XD用点数換算表!$B$8,IF(S44="準優勝",[3]現行XD用点数換算表!$C$8,IF(S44="ベスト4",[3]現行XD用点数換算表!$D$8,IF(S44="ベスト8",[3]現行XD用点数換算表!$E$8,[3]現行XD用点数換算表!$F$8)))))</f>
        <v>0</v>
      </c>
      <c r="U44" s="12" t="s">
        <v>3</v>
      </c>
      <c r="V44" s="14">
        <f>IF(U44="",0,IF(U44="優勝",[3]現行XD用点数換算表!$B$13,IF(U44="準優勝",[3]現行XD用点数換算表!$C$13,IF(U44="ベスト4",[3]現行XD用点数換算表!$D$13,[3]現行XD用点数換算表!$E$13))))</f>
        <v>16</v>
      </c>
      <c r="W44" s="12" t="s">
        <v>3</v>
      </c>
      <c r="X44" s="8">
        <f>IF(W44="",0,IF(W44="優勝",[3]現行XD用点数換算表!$B$14,IF(W44="準優勝",[3]現行XD用点数換算表!$C$14,IF(W44="ベスト4",[3]現行XD用点数換算表!$D$14,[3]現行XD用点数換算表!$E$14))))</f>
        <v>24</v>
      </c>
      <c r="Y44" s="12"/>
      <c r="Z44" s="8">
        <f>IF(Y44="",0,IF(Y44="優勝",[2]現行XD用点数換算表!$B$15,IF(Y44="準優勝",[2]現行XD用点数換算表!$C$15,IF(Y44="ベスト4",[2]現行XD用点数換算表!$D$15,IF(Y44="ベスト8",[2]現行XD用点数換算表!$E$15,IF(Y44="ベスト16",[2]現行XD用点数換算表!$F$15,IF(Y44="ベスト32",[2]現行XD用点数換算表!$G$15,"")))))))</f>
        <v>0</v>
      </c>
      <c r="AA44" s="12"/>
      <c r="AB44" s="8">
        <f>IF(AA44="",0,IF(AA44="優勝",[3]現行XD用点数換算表!$B$16,IF(AA44="準優勝",[3]現行XD用点数換算表!$C$16,IF(AA44="ベスト4",[3]現行XD用点数換算表!$D$16,IF(AA44="ベスト8",[3]現行XD用点数換算表!$E$16,IF(AA44="ベスト16",[3]現行XD用点数換算表!$F$16,IF(AA44="ベスト32",[3]現行XD用点数換算表!$G$16,"")))))))</f>
        <v>0</v>
      </c>
      <c r="AC44" s="12"/>
      <c r="AD44" s="8">
        <f>IF(AC44="",0,IF(AC44="優勝",[3]現行XD用点数換算表!$B$17,IF(AC44="準優勝",[3]現行XD用点数換算表!$C$17,IF(AC44="ベスト4",[3]現行XD用点数換算表!$D$17,IF(AC44="ベスト8",[3]現行XD用点数換算表!$E$17,IF(AC44="ベスト16",[3]現行XD用点数換算表!$F$17,IF(AC44="ベスト32",[3]現行XD用点数換算表!$G$17,"")))))))</f>
        <v>0</v>
      </c>
      <c r="AE44" s="12"/>
      <c r="AF44" s="8">
        <f>IF(AE44="",0,IF(AE44="優勝",[3]現行XD用点数換算表!$B$18,IF(AE44="準優勝",[3]現行XD用点数換算表!$C$18,IF(AE44="ベスト4",[3]現行XD用点数換算表!$D$18,IF(AE44="ベスト8",[3]現行XD用点数換算表!$E$18,[3]現行XD用点数換算表!$F$18)))))</f>
        <v>0</v>
      </c>
      <c r="AG44" s="12"/>
      <c r="AH44" s="8">
        <f>IF(AG44="",0,IF(AG44="優勝",[3]現行XD用点数換算表!$B$19,IF(AG44="準優勝",[3]現行XD用点数換算表!$C$19,IF(AG44="ベスト4",[3]現行XD用点数換算表!$D$19,IF(AG44="ベスト8",[3]現行XD用点数換算表!$E$19,[3]現行XD用点数換算表!$F$19)))))</f>
        <v>0</v>
      </c>
      <c r="AI44" s="8">
        <f t="shared" ref="AI44:AI101" si="7">MAX(H44,J44)+SUM(L44:T44)+MAX(V44,X44)+SUM(Z44:AH44)</f>
        <v>54</v>
      </c>
      <c r="AJ44" s="56">
        <f t="shared" ref="AJ44" si="8">SUM(AI44:AI45)</f>
        <v>188</v>
      </c>
    </row>
    <row r="45" spans="1:36" ht="17.25" customHeight="1" x14ac:dyDescent="0.55000000000000004">
      <c r="A45" s="57"/>
      <c r="B45" s="12" t="s">
        <v>126</v>
      </c>
      <c r="C45" s="12" t="s">
        <v>47</v>
      </c>
      <c r="D45" s="12">
        <v>3</v>
      </c>
      <c r="E45" s="25" t="s">
        <v>159</v>
      </c>
      <c r="F45" s="26" t="s">
        <v>160</v>
      </c>
      <c r="G45" s="12"/>
      <c r="H45" s="13">
        <f>IF(G45="",0,IF(G45="優勝",[3]現行XD用点数換算表!$B$2,IF(G45="準優勝",[3]現行XD用点数換算表!$C$2,IF(G45="ベスト4",[3]現行XD用点数換算表!$D$2,[3]現行XD用点数換算表!$E$2))))</f>
        <v>0</v>
      </c>
      <c r="I45" s="12"/>
      <c r="J45" s="8">
        <f>IF(I45="",0,IF(I45="優勝",[3]現行XD用点数換算表!$B$3,IF(I45="準優勝",[3]現行XD用点数換算表!$C$3,IF(I45="ベスト4",[3]現行XD用点数換算表!$D$3,[3]現行XD用点数換算表!$E$3))))</f>
        <v>0</v>
      </c>
      <c r="K45" s="12" t="s">
        <v>5</v>
      </c>
      <c r="L45" s="8">
        <f>IF(K45="",0,IF(K45="優勝",[2]現行XD用点数換算表!$B$4,IF(K45="準優勝",[2]現行XD用点数換算表!$C$4,IF(K45="ベスト4",[2]現行XD用点数換算表!$D$4,IF(K45="ベスト8",[2]現行XD用点数換算表!$E$4,IF(K45="ベスト16",[2]現行XD用点数換算表!$F$4,IF(K45="ベスト32",[2]現行XD用点数換算表!$G$4,"")))))))</f>
        <v>80</v>
      </c>
      <c r="M45" s="12"/>
      <c r="N45" s="8">
        <f>IF(M45="",0,IF(M45="優勝",[3]現行XD用点数換算表!$B$5,IF(M45="準優勝",[3]現行XD用点数換算表!$C$5,IF(M45="ベスト4",[3]現行XD用点数換算表!$D$5,IF(M45="ベスト8",[3]現行XD用点数換算表!$E$5,IF(M45="ベスト16",[3]現行XD用点数換算表!$F$5,IF(M45="ベスト32",[3]現行XD用点数換算表!$G$5,"")))))))</f>
        <v>0</v>
      </c>
      <c r="O45" s="12" t="s">
        <v>5</v>
      </c>
      <c r="P45" s="8">
        <f>IF(O45="",0,IF(O45="優勝",[3]現行XD用点数換算表!$B$6,IF(O45="準優勝",[3]現行XD用点数換算表!$C$6,IF(O45="ベスト4",[3]現行XD用点数換算表!$D$6,IF(O45="ベスト8",[3]現行XD用点数換算表!$E$6,IF(O45="ベスト16",[3]現行XD用点数換算表!$F$6,IF(O45="ベスト32",[3]現行XD用点数換算表!$G$6,"")))))))</f>
        <v>30</v>
      </c>
      <c r="Q45" s="12"/>
      <c r="R45" s="8">
        <f>IF(Q45="",0,IF(Q45="優勝",[3]現行XD用点数換算表!$B$7,IF(Q45="準優勝",[3]現行XD用点数換算表!$C$7,IF(Q45="ベスト4",[3]現行XD用点数換算表!$D$7,IF(Q45="ベスト8",[3]現行XD用点数換算表!$E$7,[3]現行XD用点数換算表!$F$7)))))</f>
        <v>0</v>
      </c>
      <c r="S45" s="12"/>
      <c r="T45" s="8">
        <f>IF(S45="",0,IF(S45="優勝",[3]現行XD用点数換算表!$B$8,IF(S45="準優勝",[3]現行XD用点数換算表!$C$8,IF(S45="ベスト4",[3]現行XD用点数換算表!$D$8,IF(S45="ベスト8",[3]現行XD用点数換算表!$E$8,[3]現行XD用点数換算表!$F$8)))))</f>
        <v>0</v>
      </c>
      <c r="U45" s="12"/>
      <c r="V45" s="14">
        <f>IF(U45="",0,IF(U45="優勝",[3]現行XD用点数換算表!$B$13,IF(U45="準優勝",[3]現行XD用点数換算表!$C$13,IF(U45="ベスト4",[3]現行XD用点数換算表!$D$13,[3]現行XD用点数換算表!$E$13))))</f>
        <v>0</v>
      </c>
      <c r="W45" s="12"/>
      <c r="X45" s="8">
        <f>IF(W45="",0,IF(W45="優勝",[3]現行XD用点数換算表!$B$14,IF(W45="準優勝",[3]現行XD用点数換算表!$C$14,IF(W45="ベスト4",[3]現行XD用点数換算表!$D$14,[3]現行XD用点数換算表!$E$14))))</f>
        <v>0</v>
      </c>
      <c r="Y45" s="12"/>
      <c r="Z45" s="8">
        <f>IF(Y45="",0,IF(Y45="優勝",[2]現行XD用点数換算表!$B$15,IF(Y45="準優勝",[2]現行XD用点数換算表!$C$15,IF(Y45="ベスト4",[2]現行XD用点数換算表!$D$15,IF(Y45="ベスト8",[2]現行XD用点数換算表!$E$15,IF(Y45="ベスト16",[2]現行XD用点数換算表!$F$15,IF(Y45="ベスト32",[2]現行XD用点数換算表!$G$15,"")))))))</f>
        <v>0</v>
      </c>
      <c r="AA45" s="12"/>
      <c r="AB45" s="8">
        <f>IF(AA45="",0,IF(AA45="優勝",[3]現行XD用点数換算表!$B$16,IF(AA45="準優勝",[3]現行XD用点数換算表!$C$16,IF(AA45="ベスト4",[3]現行XD用点数換算表!$D$16,IF(AA45="ベスト8",[3]現行XD用点数換算表!$E$16,IF(AA45="ベスト16",[3]現行XD用点数換算表!$F$16,IF(AA45="ベスト32",[3]現行XD用点数換算表!$G$16,"")))))))</f>
        <v>0</v>
      </c>
      <c r="AC45" s="12" t="s">
        <v>5</v>
      </c>
      <c r="AD45" s="8">
        <f>IF(AC45="",0,IF(AC45="優勝",[3]現行XD用点数換算表!$B$17,IF(AC45="準優勝",[3]現行XD用点数換算表!$C$17,IF(AC45="ベスト4",[3]現行XD用点数換算表!$D$17,IF(AC45="ベスト8",[3]現行XD用点数換算表!$E$17,IF(AC45="ベスト16",[3]現行XD用点数換算表!$F$17,IF(AC45="ベスト32",[3]現行XD用点数換算表!$G$17,"")))))))</f>
        <v>24</v>
      </c>
      <c r="AE45" s="12"/>
      <c r="AF45" s="8">
        <f>IF(AE45="",0,IF(AE45="優勝",[3]現行XD用点数換算表!$B$18,IF(AE45="準優勝",[3]現行XD用点数換算表!$C$18,IF(AE45="ベスト4",[3]現行XD用点数換算表!$D$18,IF(AE45="ベスト8",[3]現行XD用点数換算表!$E$18,[3]現行XD用点数換算表!$F$18)))))</f>
        <v>0</v>
      </c>
      <c r="AG45" s="12"/>
      <c r="AH45" s="8">
        <f>IF(AG45="",0,IF(AG45="優勝",[3]現行XD用点数換算表!$B$19,IF(AG45="準優勝",[3]現行XD用点数換算表!$C$19,IF(AG45="ベスト4",[3]現行XD用点数換算表!$D$19,IF(AG45="ベスト8",[3]現行XD用点数換算表!$E$19,[3]現行XD用点数換算表!$F$19)))))</f>
        <v>0</v>
      </c>
      <c r="AI45" s="8">
        <f t="shared" si="7"/>
        <v>134</v>
      </c>
      <c r="AJ45" s="57"/>
    </row>
    <row r="46" spans="1:36" ht="17.25" customHeight="1" x14ac:dyDescent="0.55000000000000004">
      <c r="A46" s="56">
        <v>22</v>
      </c>
      <c r="B46" s="12" t="s">
        <v>80</v>
      </c>
      <c r="C46" s="12" t="s">
        <v>79</v>
      </c>
      <c r="D46" s="12">
        <v>4</v>
      </c>
      <c r="E46" s="25" t="s">
        <v>159</v>
      </c>
      <c r="F46" s="26" t="s">
        <v>160</v>
      </c>
      <c r="G46" s="12"/>
      <c r="H46" s="13">
        <f>IF(G46="",0,IF(G46="優勝",[3]現行XD用点数換算表!$B$2,IF(G46="準優勝",[3]現行XD用点数換算表!$C$2,IF(G46="ベスト4",[3]現行XD用点数換算表!$D$2,[3]現行XD用点数換算表!$E$2))))</f>
        <v>0</v>
      </c>
      <c r="I46" s="12"/>
      <c r="J46" s="8">
        <f>IF(I46="",0,IF(I46="優勝",[3]現行XD用点数換算表!$B$3,IF(I46="準優勝",[3]現行XD用点数換算表!$C$3,IF(I46="ベスト4",[3]現行XD用点数換算表!$D$3,[3]現行XD用点数換算表!$E$3))))</f>
        <v>0</v>
      </c>
      <c r="K46" s="12"/>
      <c r="L46" s="8">
        <f>IF(K46="",0,IF(K46="優勝",[2]現行XD用点数換算表!$B$4,IF(K46="準優勝",[2]現行XD用点数換算表!$C$4,IF(K46="ベスト4",[2]現行XD用点数換算表!$D$4,IF(K46="ベスト8",[2]現行XD用点数換算表!$E$4,IF(K46="ベスト16",[2]現行XD用点数換算表!$F$4,IF(K46="ベスト32",[2]現行XD用点数換算表!$G$4,"")))))))</f>
        <v>0</v>
      </c>
      <c r="M46" s="12"/>
      <c r="N46" s="8">
        <f>IF(M46="",0,IF(M46="優勝",[3]現行XD用点数換算表!$B$5,IF(M46="準優勝",[3]現行XD用点数換算表!$C$5,IF(M46="ベスト4",[3]現行XD用点数換算表!$D$5,IF(M46="ベスト8",[3]現行XD用点数換算表!$E$5,IF(M46="ベスト16",[3]現行XD用点数換算表!$F$5,IF(M46="ベスト32",[3]現行XD用点数換算表!$G$5,"")))))))</f>
        <v>0</v>
      </c>
      <c r="O46" s="12" t="s">
        <v>4</v>
      </c>
      <c r="P46" s="8">
        <f>IF(O46="",0,IF(O46="優勝",[3]現行XD用点数換算表!$B$6,IF(O46="準優勝",[3]現行XD用点数換算表!$C$6,IF(O46="ベスト4",[3]現行XD用点数換算表!$D$6,IF(O46="ベスト8",[3]現行XD用点数換算表!$E$6,IF(O46="ベスト16",[3]現行XD用点数換算表!$F$6,IF(O46="ベスト32",[3]現行XD用点数換算表!$G$6,"")))))))</f>
        <v>90</v>
      </c>
      <c r="Q46" s="12"/>
      <c r="R46" s="8">
        <f>IF(Q46="",0,IF(Q46="優勝",[3]現行XD用点数換算表!$B$7,IF(Q46="準優勝",[3]現行XD用点数換算表!$C$7,IF(Q46="ベスト4",[3]現行XD用点数換算表!$D$7,IF(Q46="ベスト8",[3]現行XD用点数換算表!$E$7,[3]現行XD用点数換算表!$F$7)))))</f>
        <v>0</v>
      </c>
      <c r="S46" s="12"/>
      <c r="T46" s="8">
        <f>IF(S46="",0,IF(S46="優勝",[3]現行XD用点数換算表!$B$8,IF(S46="準優勝",[3]現行XD用点数換算表!$C$8,IF(S46="ベスト4",[3]現行XD用点数換算表!$D$8,IF(S46="ベスト8",[3]現行XD用点数換算表!$E$8,[3]現行XD用点数換算表!$F$8)))))</f>
        <v>0</v>
      </c>
      <c r="U46" s="12"/>
      <c r="V46" s="14">
        <f>IF(U46="",0,IF(U46="優勝",[3]現行XD用点数換算表!$B$13,IF(U46="準優勝",[3]現行XD用点数換算表!$C$13,IF(U46="ベスト4",[3]現行XD用点数換算表!$D$13,[3]現行XD用点数換算表!$E$13))))</f>
        <v>0</v>
      </c>
      <c r="W46" s="12"/>
      <c r="X46" s="8">
        <f>IF(W46="",0,IF(W46="優勝",[3]現行XD用点数換算表!$B$14,IF(W46="準優勝",[3]現行XD用点数換算表!$C$14,IF(W46="ベスト4",[3]現行XD用点数換算表!$D$14,[3]現行XD用点数換算表!$E$14))))</f>
        <v>0</v>
      </c>
      <c r="Y46" s="12"/>
      <c r="Z46" s="8">
        <f>IF(Y46="",0,IF(Y46="優勝",[2]現行XD用点数換算表!$B$15,IF(Y46="準優勝",[2]現行XD用点数換算表!$C$15,IF(Y46="ベスト4",[2]現行XD用点数換算表!$D$15,IF(Y46="ベスト8",[2]現行XD用点数換算表!$E$15,IF(Y46="ベスト16",[2]現行XD用点数換算表!$F$15,IF(Y46="ベスト32",[2]現行XD用点数換算表!$G$15,"")))))))</f>
        <v>0</v>
      </c>
      <c r="AA46" s="12"/>
      <c r="AB46" s="8">
        <f>IF(AA46="",0,IF(AA46="優勝",[3]現行XD用点数換算表!$B$16,IF(AA46="準優勝",[3]現行XD用点数換算表!$C$16,IF(AA46="ベスト4",[3]現行XD用点数換算表!$D$16,IF(AA46="ベスト8",[3]現行XD用点数換算表!$E$16,IF(AA46="ベスト16",[3]現行XD用点数換算表!$F$16,IF(AA46="ベスト32",[3]現行XD用点数換算表!$G$16,"")))))))</f>
        <v>0</v>
      </c>
      <c r="AC46" s="12"/>
      <c r="AD46" s="8">
        <f>IF(AC46="",0,IF(AC46="優勝",[3]現行XD用点数換算表!$B$17,IF(AC46="準優勝",[3]現行XD用点数換算表!$C$17,IF(AC46="ベスト4",[3]現行XD用点数換算表!$D$17,IF(AC46="ベスト8",[3]現行XD用点数換算表!$E$17,IF(AC46="ベスト16",[3]現行XD用点数換算表!$F$17,IF(AC46="ベスト32",[3]現行XD用点数換算表!$G$17,"")))))))</f>
        <v>0</v>
      </c>
      <c r="AE46" s="12"/>
      <c r="AF46" s="8">
        <f>IF(AE46="",0,IF(AE46="優勝",[3]現行XD用点数換算表!$B$18,IF(AE46="準優勝",[3]現行XD用点数換算表!$C$18,IF(AE46="ベスト4",[3]現行XD用点数換算表!$D$18,IF(AE46="ベスト8",[3]現行XD用点数換算表!$E$18,[3]現行XD用点数換算表!$F$18)))))</f>
        <v>0</v>
      </c>
      <c r="AG46" s="12"/>
      <c r="AH46" s="8">
        <f>IF(AG46="",0,IF(AG46="優勝",[3]現行XD用点数換算表!$B$19,IF(AG46="準優勝",[3]現行XD用点数換算表!$C$19,IF(AG46="ベスト4",[3]現行XD用点数換算表!$D$19,IF(AG46="ベスト8",[3]現行XD用点数換算表!$E$19,[3]現行XD用点数換算表!$F$19)))))</f>
        <v>0</v>
      </c>
      <c r="AI46" s="8">
        <f t="shared" si="7"/>
        <v>90</v>
      </c>
      <c r="AJ46" s="56">
        <f t="shared" ref="AJ46" si="9">SUM(AI46:AI47)</f>
        <v>180</v>
      </c>
    </row>
    <row r="47" spans="1:36" ht="17.25" customHeight="1" x14ac:dyDescent="0.55000000000000004">
      <c r="A47" s="57"/>
      <c r="B47" s="12" t="s">
        <v>128</v>
      </c>
      <c r="C47" s="12" t="s">
        <v>43</v>
      </c>
      <c r="D47" s="12">
        <v>4</v>
      </c>
      <c r="E47" s="25" t="s">
        <v>159</v>
      </c>
      <c r="F47" s="26" t="s">
        <v>160</v>
      </c>
      <c r="G47" s="12"/>
      <c r="H47" s="13">
        <f>IF(G47="",0,IF(G47="優勝",[3]現行XD用点数換算表!$B$2,IF(G47="準優勝",[3]現行XD用点数換算表!$C$2,IF(G47="ベスト4",[3]現行XD用点数換算表!$D$2,[3]現行XD用点数換算表!$E$2))))</f>
        <v>0</v>
      </c>
      <c r="I47" s="12"/>
      <c r="J47" s="8">
        <f>IF(I47="",0,IF(I47="優勝",[3]現行XD用点数換算表!$B$3,IF(I47="準優勝",[3]現行XD用点数換算表!$C$3,IF(I47="ベスト4",[3]現行XD用点数換算表!$D$3,[3]現行XD用点数換算表!$E$3))))</f>
        <v>0</v>
      </c>
      <c r="K47" s="12"/>
      <c r="L47" s="8">
        <f>IF(K47="",0,IF(K47="優勝",[2]現行XD用点数換算表!$B$4,IF(K47="準優勝",[2]現行XD用点数換算表!$C$4,IF(K47="ベスト4",[2]現行XD用点数換算表!$D$4,IF(K47="ベスト8",[2]現行XD用点数換算表!$E$4,IF(K47="ベスト16",[2]現行XD用点数換算表!$F$4,IF(K47="ベスト32",[2]現行XD用点数換算表!$G$4,"")))))))</f>
        <v>0</v>
      </c>
      <c r="M47" s="12"/>
      <c r="N47" s="8">
        <f>IF(M47="",0,IF(M47="優勝",[3]現行XD用点数換算表!$B$5,IF(M47="準優勝",[3]現行XD用点数換算表!$C$5,IF(M47="ベスト4",[3]現行XD用点数換算表!$D$5,IF(M47="ベスト8",[3]現行XD用点数換算表!$E$5,IF(M47="ベスト16",[3]現行XD用点数換算表!$F$5,IF(M47="ベスト32",[3]現行XD用点数換算表!$G$5,"")))))))</f>
        <v>0</v>
      </c>
      <c r="O47" s="12" t="s">
        <v>4</v>
      </c>
      <c r="P47" s="8">
        <f>IF(O47="",0,IF(O47="優勝",[3]現行XD用点数換算表!$B$6,IF(O47="準優勝",[3]現行XD用点数換算表!$C$6,IF(O47="ベスト4",[3]現行XD用点数換算表!$D$6,IF(O47="ベスト8",[3]現行XD用点数換算表!$E$6,IF(O47="ベスト16",[3]現行XD用点数換算表!$F$6,IF(O47="ベスト32",[3]現行XD用点数換算表!$G$6,"")))))))</f>
        <v>90</v>
      </c>
      <c r="Q47" s="12"/>
      <c r="R47" s="8">
        <f>IF(Q47="",0,IF(Q47="優勝",[3]現行XD用点数換算表!$B$7,IF(Q47="準優勝",[3]現行XD用点数換算表!$C$7,IF(Q47="ベスト4",[3]現行XD用点数換算表!$D$7,IF(Q47="ベスト8",[3]現行XD用点数換算表!$E$7,[3]現行XD用点数換算表!$F$7)))))</f>
        <v>0</v>
      </c>
      <c r="S47" s="12"/>
      <c r="T47" s="8">
        <f>IF(S47="",0,IF(S47="優勝",[3]現行XD用点数換算表!$B$8,IF(S47="準優勝",[3]現行XD用点数換算表!$C$8,IF(S47="ベスト4",[3]現行XD用点数換算表!$D$8,IF(S47="ベスト8",[3]現行XD用点数換算表!$E$8,[3]現行XD用点数換算表!$F$8)))))</f>
        <v>0</v>
      </c>
      <c r="U47" s="12"/>
      <c r="V47" s="14">
        <f>IF(U47="",0,IF(U47="優勝",[3]現行XD用点数換算表!$B$13,IF(U47="準優勝",[3]現行XD用点数換算表!$C$13,IF(U47="ベスト4",[3]現行XD用点数換算表!$D$13,[3]現行XD用点数換算表!$E$13))))</f>
        <v>0</v>
      </c>
      <c r="W47" s="12"/>
      <c r="X47" s="8">
        <f>IF(W47="",0,IF(W47="優勝",[3]現行XD用点数換算表!$B$14,IF(W47="準優勝",[3]現行XD用点数換算表!$C$14,IF(W47="ベスト4",[3]現行XD用点数換算表!$D$14,[3]現行XD用点数換算表!$E$14))))</f>
        <v>0</v>
      </c>
      <c r="Y47" s="12"/>
      <c r="Z47" s="8">
        <f>IF(Y47="",0,IF(Y47="優勝",[2]現行XD用点数換算表!$B$15,IF(Y47="準優勝",[2]現行XD用点数換算表!$C$15,IF(Y47="ベスト4",[2]現行XD用点数換算表!$D$15,IF(Y47="ベスト8",[2]現行XD用点数換算表!$E$15,IF(Y47="ベスト16",[2]現行XD用点数換算表!$F$15,IF(Y47="ベスト32",[2]現行XD用点数換算表!$G$15,"")))))))</f>
        <v>0</v>
      </c>
      <c r="AA47" s="12"/>
      <c r="AB47" s="8">
        <f>IF(AA47="",0,IF(AA47="優勝",[3]現行XD用点数換算表!$B$16,IF(AA47="準優勝",[3]現行XD用点数換算表!$C$16,IF(AA47="ベスト4",[3]現行XD用点数換算表!$D$16,IF(AA47="ベスト8",[3]現行XD用点数換算表!$E$16,IF(AA47="ベスト16",[3]現行XD用点数換算表!$F$16,IF(AA47="ベスト32",[3]現行XD用点数換算表!$G$16,"")))))))</f>
        <v>0</v>
      </c>
      <c r="AC47" s="12"/>
      <c r="AD47" s="8">
        <f>IF(AC47="",0,IF(AC47="優勝",[3]現行XD用点数換算表!$B$17,IF(AC47="準優勝",[3]現行XD用点数換算表!$C$17,IF(AC47="ベスト4",[3]現行XD用点数換算表!$D$17,IF(AC47="ベスト8",[3]現行XD用点数換算表!$E$17,IF(AC47="ベスト16",[3]現行XD用点数換算表!$F$17,IF(AC47="ベスト32",[3]現行XD用点数換算表!$G$17,"")))))))</f>
        <v>0</v>
      </c>
      <c r="AE47" s="12"/>
      <c r="AF47" s="8">
        <f>IF(AE47="",0,IF(AE47="優勝",[3]現行XD用点数換算表!$B$18,IF(AE47="準優勝",[3]現行XD用点数換算表!$C$18,IF(AE47="ベスト4",[3]現行XD用点数換算表!$D$18,IF(AE47="ベスト8",[3]現行XD用点数換算表!$E$18,[3]現行XD用点数換算表!$F$18)))))</f>
        <v>0</v>
      </c>
      <c r="AG47" s="12"/>
      <c r="AH47" s="8">
        <f>IF(AG47="",0,IF(AG47="優勝",[3]現行XD用点数換算表!$B$19,IF(AG47="準優勝",[3]現行XD用点数換算表!$C$19,IF(AG47="ベスト4",[3]現行XD用点数換算表!$D$19,IF(AG47="ベスト8",[3]現行XD用点数換算表!$E$19,[3]現行XD用点数換算表!$F$19)))))</f>
        <v>0</v>
      </c>
      <c r="AI47" s="8">
        <f t="shared" si="7"/>
        <v>90</v>
      </c>
      <c r="AJ47" s="57"/>
    </row>
    <row r="48" spans="1:36" ht="17.25" customHeight="1" x14ac:dyDescent="0.55000000000000004">
      <c r="A48" s="56">
        <v>23</v>
      </c>
      <c r="B48" s="12" t="s">
        <v>68</v>
      </c>
      <c r="C48" s="12" t="s">
        <v>43</v>
      </c>
      <c r="D48" s="12">
        <v>4</v>
      </c>
      <c r="E48" s="25" t="s">
        <v>159</v>
      </c>
      <c r="F48" s="26" t="s">
        <v>160</v>
      </c>
      <c r="G48" s="12"/>
      <c r="H48" s="13">
        <f>IF(G48="",0,IF(G48="優勝",[3]現行XD用点数換算表!$B$2,IF(G48="準優勝",[3]現行XD用点数換算表!$C$2,IF(G48="ベスト4",[3]現行XD用点数換算表!$D$2,[3]現行XD用点数換算表!$E$2))))</f>
        <v>0</v>
      </c>
      <c r="I48" s="12"/>
      <c r="J48" s="8">
        <f>IF(I48="",0,IF(I48="優勝",[3]現行XD用点数換算表!$B$3,IF(I48="準優勝",[3]現行XD用点数換算表!$C$3,IF(I48="ベスト4",[3]現行XD用点数換算表!$D$3,[3]現行XD用点数換算表!$E$3))))</f>
        <v>0</v>
      </c>
      <c r="K48" s="12"/>
      <c r="L48" s="8">
        <f>IF(K48="",0,IF(K48="優勝",[2]現行XD用点数換算表!$B$4,IF(K48="準優勝",[2]現行XD用点数換算表!$C$4,IF(K48="ベスト4",[2]現行XD用点数換算表!$D$4,IF(K48="ベスト8",[2]現行XD用点数換算表!$E$4,IF(K48="ベスト16",[2]現行XD用点数換算表!$F$4,IF(K48="ベスト32",[2]現行XD用点数換算表!$G$4,"")))))))</f>
        <v>0</v>
      </c>
      <c r="M48" s="12"/>
      <c r="N48" s="8">
        <f>IF(M48="",0,IF(M48="優勝",[3]現行XD用点数換算表!$B$5,IF(M48="準優勝",[3]現行XD用点数換算表!$C$5,IF(M48="ベスト4",[3]現行XD用点数換算表!$D$5,IF(M48="ベスト8",[3]現行XD用点数換算表!$E$5,IF(M48="ベスト16",[3]現行XD用点数換算表!$F$5,IF(M48="ベスト32",[3]現行XD用点数換算表!$G$5,"")))))))</f>
        <v>0</v>
      </c>
      <c r="O48" s="12" t="s">
        <v>5</v>
      </c>
      <c r="P48" s="8">
        <f>IF(O48="",0,IF(O48="優勝",[3]現行XD用点数換算表!$B$6,IF(O48="準優勝",[3]現行XD用点数換算表!$C$6,IF(O48="ベスト4",[3]現行XD用点数換算表!$D$6,IF(O48="ベスト8",[3]現行XD用点数換算表!$E$6,IF(O48="ベスト16",[3]現行XD用点数換算表!$F$6,IF(O48="ベスト32",[3]現行XD用点数換算表!$G$6,"")))))))</f>
        <v>30</v>
      </c>
      <c r="Q48" s="12"/>
      <c r="R48" s="8">
        <f>IF(Q48="",0,IF(Q48="優勝",[3]現行XD用点数換算表!$B$7,IF(Q48="準優勝",[3]現行XD用点数換算表!$C$7,IF(Q48="ベスト4",[3]現行XD用点数換算表!$D$7,IF(Q48="ベスト8",[3]現行XD用点数換算表!$E$7,[3]現行XD用点数換算表!$F$7)))))</f>
        <v>0</v>
      </c>
      <c r="S48" s="12"/>
      <c r="T48" s="8">
        <f>IF(S48="",0,IF(S48="優勝",[3]現行XD用点数換算表!$B$8,IF(S48="準優勝",[3]現行XD用点数換算表!$C$8,IF(S48="ベスト4",[3]現行XD用点数換算表!$D$8,IF(S48="ベスト8",[3]現行XD用点数換算表!$E$8,[3]現行XD用点数換算表!$F$8)))))</f>
        <v>0</v>
      </c>
      <c r="U48" s="12"/>
      <c r="V48" s="14">
        <f>IF(U48="",0,IF(U48="優勝",[3]現行XD用点数換算表!$B$13,IF(U48="準優勝",[3]現行XD用点数換算表!$C$13,IF(U48="ベスト4",[3]現行XD用点数換算表!$D$13,[3]現行XD用点数換算表!$E$13))))</f>
        <v>0</v>
      </c>
      <c r="W48" s="12"/>
      <c r="X48" s="8">
        <f>IF(W48="",0,IF(W48="優勝",[3]現行XD用点数換算表!$B$14,IF(W48="準優勝",[3]現行XD用点数換算表!$C$14,IF(W48="ベスト4",[3]現行XD用点数換算表!$D$14,[3]現行XD用点数換算表!$E$14))))</f>
        <v>0</v>
      </c>
      <c r="Y48" s="12"/>
      <c r="Z48" s="8">
        <f>IF(Y48="",0,IF(Y48="優勝",[2]現行XD用点数換算表!$B$15,IF(Y48="準優勝",[2]現行XD用点数換算表!$C$15,IF(Y48="ベスト4",[2]現行XD用点数換算表!$D$15,IF(Y48="ベスト8",[2]現行XD用点数換算表!$E$15,IF(Y48="ベスト16",[2]現行XD用点数換算表!$F$15,IF(Y48="ベスト32",[2]現行XD用点数換算表!$G$15,"")))))))</f>
        <v>0</v>
      </c>
      <c r="AA48" s="12"/>
      <c r="AB48" s="8">
        <f>IF(AA48="",0,IF(AA48="優勝",[3]現行XD用点数換算表!$B$16,IF(AA48="準優勝",[3]現行XD用点数換算表!$C$16,IF(AA48="ベスト4",[3]現行XD用点数換算表!$D$16,IF(AA48="ベスト8",[3]現行XD用点数換算表!$E$16,IF(AA48="ベスト16",[3]現行XD用点数換算表!$F$16,IF(AA48="ベスト32",[3]現行XD用点数換算表!$G$16,"")))))))</f>
        <v>0</v>
      </c>
      <c r="AC48" s="12" t="s">
        <v>3</v>
      </c>
      <c r="AD48" s="8">
        <f>IF(AC48="",0,IF(AC48="優勝",[3]現行XD用点数換算表!$B$17,IF(AC48="準優勝",[3]現行XD用点数換算表!$C$17,IF(AC48="ベスト4",[3]現行XD用点数換算表!$D$17,IF(AC48="ベスト8",[3]現行XD用点数換算表!$E$17,IF(AC48="ベスト16",[3]現行XD用点数換算表!$F$17,IF(AC48="ベスト32",[3]現行XD用点数換算表!$G$17,"")))))))</f>
        <v>104</v>
      </c>
      <c r="AE48" s="12"/>
      <c r="AF48" s="8">
        <f>IF(AE48="",0,IF(AE48="優勝",[3]現行XD用点数換算表!$B$18,IF(AE48="準優勝",[3]現行XD用点数換算表!$C$18,IF(AE48="ベスト4",[3]現行XD用点数換算表!$D$18,IF(AE48="ベスト8",[3]現行XD用点数換算表!$E$18,[3]現行XD用点数換算表!$F$18)))))</f>
        <v>0</v>
      </c>
      <c r="AG48" s="12"/>
      <c r="AH48" s="8">
        <f>IF(AG48="",0,IF(AG48="優勝",[3]現行XD用点数換算表!$B$19,IF(AG48="準優勝",[3]現行XD用点数換算表!$C$19,IF(AG48="ベスト4",[3]現行XD用点数換算表!$D$19,IF(AG48="ベスト8",[3]現行XD用点数換算表!$E$19,[3]現行XD用点数換算表!$F$19)))))</f>
        <v>0</v>
      </c>
      <c r="AI48" s="8">
        <f t="shared" si="7"/>
        <v>134</v>
      </c>
      <c r="AJ48" s="56">
        <f t="shared" ref="AJ48" si="10">SUM(AI48:AI49)</f>
        <v>164</v>
      </c>
    </row>
    <row r="49" spans="1:36" ht="17.25" customHeight="1" x14ac:dyDescent="0.55000000000000004">
      <c r="A49" s="57"/>
      <c r="B49" s="12" t="s">
        <v>167</v>
      </c>
      <c r="C49" s="12" t="s">
        <v>43</v>
      </c>
      <c r="D49" s="12">
        <v>3</v>
      </c>
      <c r="E49" s="25" t="s">
        <v>159</v>
      </c>
      <c r="F49" s="26" t="s">
        <v>160</v>
      </c>
      <c r="G49" s="12"/>
      <c r="H49" s="13">
        <f>IF(G49="",0,IF(G49="優勝",[3]現行XD用点数換算表!$B$2,IF(G49="準優勝",[3]現行XD用点数換算表!$C$2,IF(G49="ベスト4",[3]現行XD用点数換算表!$D$2,[3]現行XD用点数換算表!$E$2))))</f>
        <v>0</v>
      </c>
      <c r="I49" s="12"/>
      <c r="J49" s="8">
        <f>IF(I49="",0,IF(I49="優勝",[3]現行XD用点数換算表!$B$3,IF(I49="準優勝",[3]現行XD用点数換算表!$C$3,IF(I49="ベスト4",[3]現行XD用点数換算表!$D$3,[3]現行XD用点数換算表!$E$3))))</f>
        <v>0</v>
      </c>
      <c r="K49" s="12"/>
      <c r="L49" s="8">
        <f>IF(K49="",0,IF(K49="優勝",[2]現行XD用点数換算表!$B$4,IF(K49="準優勝",[2]現行XD用点数換算表!$C$4,IF(K49="ベスト4",[2]現行XD用点数換算表!$D$4,IF(K49="ベスト8",[2]現行XD用点数換算表!$E$4,IF(K49="ベスト16",[2]現行XD用点数換算表!$F$4,IF(K49="ベスト32",[2]現行XD用点数換算表!$G$4,"")))))))</f>
        <v>0</v>
      </c>
      <c r="M49" s="12"/>
      <c r="N49" s="8">
        <f>IF(M49="",0,IF(M49="優勝",[3]現行XD用点数換算表!$B$5,IF(M49="準優勝",[3]現行XD用点数換算表!$C$5,IF(M49="ベスト4",[3]現行XD用点数換算表!$D$5,IF(M49="ベスト8",[3]現行XD用点数換算表!$E$5,IF(M49="ベスト16",[3]現行XD用点数換算表!$F$5,IF(M49="ベスト32",[3]現行XD用点数換算表!$G$5,"")))))))</f>
        <v>0</v>
      </c>
      <c r="O49" s="12" t="s">
        <v>5</v>
      </c>
      <c r="P49" s="8">
        <f>IF(O49="",0,IF(O49="優勝",[3]現行XD用点数換算表!$B$6,IF(O49="準優勝",[3]現行XD用点数換算表!$C$6,IF(O49="ベスト4",[3]現行XD用点数換算表!$D$6,IF(O49="ベスト8",[3]現行XD用点数換算表!$E$6,IF(O49="ベスト16",[3]現行XD用点数換算表!$F$6,IF(O49="ベスト32",[3]現行XD用点数換算表!$G$6,"")))))))</f>
        <v>30</v>
      </c>
      <c r="Q49" s="12"/>
      <c r="R49" s="8">
        <f>IF(Q49="",0,IF(Q49="優勝",[3]現行XD用点数換算表!$B$7,IF(Q49="準優勝",[3]現行XD用点数換算表!$C$7,IF(Q49="ベスト4",[3]現行XD用点数換算表!$D$7,IF(Q49="ベスト8",[3]現行XD用点数換算表!$E$7,[3]現行XD用点数換算表!$F$7)))))</f>
        <v>0</v>
      </c>
      <c r="S49" s="12"/>
      <c r="T49" s="8">
        <f>IF(S49="",0,IF(S49="優勝",[3]現行XD用点数換算表!$B$8,IF(S49="準優勝",[3]現行XD用点数換算表!$C$8,IF(S49="ベスト4",[3]現行XD用点数換算表!$D$8,IF(S49="ベスト8",[3]現行XD用点数換算表!$E$8,[3]現行XD用点数換算表!$F$8)))))</f>
        <v>0</v>
      </c>
      <c r="U49" s="12"/>
      <c r="V49" s="14">
        <f>IF(U49="",0,IF(U49="優勝",[3]現行XD用点数換算表!$B$13,IF(U49="準優勝",[3]現行XD用点数換算表!$C$13,IF(U49="ベスト4",[3]現行XD用点数換算表!$D$13,[3]現行XD用点数換算表!$E$13))))</f>
        <v>0</v>
      </c>
      <c r="W49" s="12"/>
      <c r="X49" s="8">
        <f>IF(W49="",0,IF(W49="優勝",[3]現行XD用点数換算表!$B$14,IF(W49="準優勝",[3]現行XD用点数換算表!$C$14,IF(W49="ベスト4",[3]現行XD用点数換算表!$D$14,[3]現行XD用点数換算表!$E$14))))</f>
        <v>0</v>
      </c>
      <c r="Y49" s="12"/>
      <c r="Z49" s="8">
        <f>IF(Y49="",0,IF(Y49="優勝",[2]現行XD用点数換算表!$B$15,IF(Y49="準優勝",[2]現行XD用点数換算表!$C$15,IF(Y49="ベスト4",[2]現行XD用点数換算表!$D$15,IF(Y49="ベスト8",[2]現行XD用点数換算表!$E$15,IF(Y49="ベスト16",[2]現行XD用点数換算表!$F$15,IF(Y49="ベスト32",[2]現行XD用点数換算表!$G$15,"")))))))</f>
        <v>0</v>
      </c>
      <c r="AA49" s="12"/>
      <c r="AB49" s="8">
        <f>IF(AA49="",0,IF(AA49="優勝",[3]現行XD用点数換算表!$B$16,IF(AA49="準優勝",[3]現行XD用点数換算表!$C$16,IF(AA49="ベスト4",[3]現行XD用点数換算表!$D$16,IF(AA49="ベスト8",[3]現行XD用点数換算表!$E$16,IF(AA49="ベスト16",[3]現行XD用点数換算表!$F$16,IF(AA49="ベスト32",[3]現行XD用点数換算表!$G$16,"")))))))</f>
        <v>0</v>
      </c>
      <c r="AC49" s="12"/>
      <c r="AD49" s="8">
        <f>IF(AC49="",0,IF(AC49="優勝",[3]現行XD用点数換算表!$B$17,IF(AC49="準優勝",[3]現行XD用点数換算表!$C$17,IF(AC49="ベスト4",[3]現行XD用点数換算表!$D$17,IF(AC49="ベスト8",[3]現行XD用点数換算表!$E$17,IF(AC49="ベスト16",[3]現行XD用点数換算表!$F$17,IF(AC49="ベスト32",[3]現行XD用点数換算表!$G$17,"")))))))</f>
        <v>0</v>
      </c>
      <c r="AE49" s="12"/>
      <c r="AF49" s="8">
        <f>IF(AE49="",0,IF(AE49="優勝",[3]現行XD用点数換算表!$B$18,IF(AE49="準優勝",[3]現行XD用点数換算表!$C$18,IF(AE49="ベスト4",[3]現行XD用点数換算表!$D$18,IF(AE49="ベスト8",[3]現行XD用点数換算表!$E$18,[3]現行XD用点数換算表!$F$18)))))</f>
        <v>0</v>
      </c>
      <c r="AG49" s="12"/>
      <c r="AH49" s="8">
        <f>IF(AG49="",0,IF(AG49="優勝",[3]現行XD用点数換算表!$B$19,IF(AG49="準優勝",[3]現行XD用点数換算表!$C$19,IF(AG49="ベスト4",[3]現行XD用点数換算表!$D$19,IF(AG49="ベスト8",[3]現行XD用点数換算表!$E$19,[3]現行XD用点数換算表!$F$19)))))</f>
        <v>0</v>
      </c>
      <c r="AI49" s="8">
        <f t="shared" si="7"/>
        <v>30</v>
      </c>
      <c r="AJ49" s="57"/>
    </row>
    <row r="50" spans="1:36" ht="17.25" customHeight="1" x14ac:dyDescent="0.55000000000000004">
      <c r="A50" s="56">
        <v>24</v>
      </c>
      <c r="B50" s="32" t="s">
        <v>240</v>
      </c>
      <c r="C50" s="32" t="s">
        <v>227</v>
      </c>
      <c r="D50" s="32">
        <v>1</v>
      </c>
      <c r="E50" s="29" t="s">
        <v>200</v>
      </c>
      <c r="F50" s="31" t="s">
        <v>226</v>
      </c>
      <c r="G50" s="32"/>
      <c r="H50" s="30">
        <f>IF(G50="",0,IF(G50="優勝",[1]現行XD用点数換算表!$B$2,IF(G50="準優勝",[1]現行XD用点数換算表!$C$2,IF(G50="ベスト4",[1]現行XD用点数換算表!$D$2,[1]現行XD用点数換算表!$E$2))))</f>
        <v>0</v>
      </c>
      <c r="I50" s="32" t="s">
        <v>3</v>
      </c>
      <c r="J50" s="35">
        <f>IF(I50="",0,IF(I50="優勝",[1]現行XD用点数換算表!$B$3,IF(I50="準優勝",[1]現行XD用点数換算表!$C$3,IF(I50="ベスト4",[1]現行XD用点数換算表!$D$3,[1]現行XD用点数換算表!$E$3))))</f>
        <v>30</v>
      </c>
      <c r="K50" s="32"/>
      <c r="L50" s="35">
        <f>IF(K50="",0,IF(K50="優勝",[2]現行XD用点数換算表!$B$4,IF(K50="準優勝",[2]現行XD用点数換算表!$C$4,IF(K50="ベスト4",[2]現行XD用点数換算表!$D$4,IF(K50="ベスト8",[2]現行XD用点数換算表!$E$4,IF(K50="ベスト16",[2]現行XD用点数換算表!$F$4,IF(K50="ベスト32",[2]現行XD用点数換算表!$G$4,"")))))))</f>
        <v>0</v>
      </c>
      <c r="M50" s="32"/>
      <c r="N50" s="35">
        <f>IF(M50="",0,IF(M50="優勝",[1]現行XD用点数換算表!$B$5,IF(M50="準優勝",[1]現行XD用点数換算表!$C$5,IF(M50="ベスト4",[1]現行XD用点数換算表!$D$5,IF(M50="ベスト8",[1]現行XD用点数換算表!$E$5,IF(M50="ベスト16",[1]現行XD用点数換算表!$F$5,IF(M50="ベスト32",[1]現行XD用点数換算表!$G$5,"")))))))</f>
        <v>0</v>
      </c>
      <c r="O50" s="32"/>
      <c r="P50" s="35">
        <f>IF(O50="",0,IF(O50="優勝",[1]現行XD用点数換算表!$B$6,IF(O50="準優勝",[1]現行XD用点数換算表!$C$6,IF(O50="ベスト4",[1]現行XD用点数換算表!$D$6,IF(O50="ベスト8",[1]現行XD用点数換算表!$E$6,IF(O50="ベスト16",[1]現行XD用点数換算表!$F$6,IF(O50="ベスト32",[1]現行XD用点数換算表!$G$6,"")))))))</f>
        <v>0</v>
      </c>
      <c r="Q50" s="32"/>
      <c r="R50" s="35">
        <f>IF(Q50="",0,IF(Q50="優勝",[1]現行XD用点数換算表!$B$7,IF(Q50="準優勝",[1]現行XD用点数換算表!$C$7,IF(Q50="ベスト4",[1]現行XD用点数換算表!$D$7,IF(Q50="ベスト8",[1]現行XD用点数換算表!$E$7,[1]現行XD用点数換算表!$F$7)))))</f>
        <v>0</v>
      </c>
      <c r="S50" s="32"/>
      <c r="T50" s="35">
        <f>IF(S50="",0,IF(S50="優勝",[1]現行XD用点数換算表!$B$8,IF(S50="準優勝",[1]現行XD用点数換算表!$C$8,IF(S50="ベスト4",[1]現行XD用点数換算表!$D$8,IF(S50="ベスト8",[1]現行XD用点数換算表!$E$8,[1]現行XD用点数換算表!$F$8)))))</f>
        <v>0</v>
      </c>
      <c r="U50" s="32"/>
      <c r="V50" s="36">
        <f>IF(U50="",0,IF(U50="優勝",[1]現行XD用点数換算表!$B$13,IF(U50="準優勝",[1]現行XD用点数換算表!$C$13,IF(U50="ベスト4",[1]現行XD用点数換算表!$D$13,[1]現行XD用点数換算表!$E$13))))</f>
        <v>0</v>
      </c>
      <c r="W50" s="32"/>
      <c r="X50" s="35">
        <f>IF(W50="",0,IF(W50="優勝",[1]現行XD用点数換算表!$B$14,IF(W50="準優勝",[1]現行XD用点数換算表!$C$14,IF(W50="ベスト4",[1]現行XD用点数換算表!$D$14,[1]現行XD用点数換算表!$E$14))))</f>
        <v>0</v>
      </c>
      <c r="Y50" s="32"/>
      <c r="Z50" s="35">
        <f>IF(Y50="",0,IF(Y50="優勝",[2]現行XD用点数換算表!$B$15,IF(Y50="準優勝",[2]現行XD用点数換算表!$C$15,IF(Y50="ベスト4",[2]現行XD用点数換算表!$D$15,IF(Y50="ベスト8",[2]現行XD用点数換算表!$E$15,IF(Y50="ベスト16",[2]現行XD用点数換算表!$F$15,IF(Y50="ベスト32",[2]現行XD用点数換算表!$G$15,"")))))))</f>
        <v>0</v>
      </c>
      <c r="AA50" s="32"/>
      <c r="AB50" s="35">
        <f>IF(AA50="",0,IF(AA50="優勝",[1]現行XD用点数換算表!$B$16,IF(AA50="準優勝",[1]現行XD用点数換算表!$C$16,IF(AA50="ベスト4",[1]現行XD用点数換算表!$D$16,IF(AA50="ベスト8",[1]現行XD用点数換算表!$E$16,IF(AA50="ベスト16",[1]現行XD用点数換算表!$F$16,IF(AA50="ベスト32",[1]現行XD用点数換算表!$G$16,"")))))))</f>
        <v>0</v>
      </c>
      <c r="AC50" s="32"/>
      <c r="AD50" s="35">
        <f>IF(AC50="",0,IF(AC50="優勝",[1]現行XD用点数換算表!$B$17,IF(AC50="準優勝",[1]現行XD用点数換算表!$C$17,IF(AC50="ベスト4",[1]現行XD用点数換算表!$D$17,IF(AC50="ベスト8",[1]現行XD用点数換算表!$E$17,IF(AC50="ベスト16",[1]現行XD用点数換算表!$F$17,IF(AC50="ベスト32",[1]現行XD用点数換算表!$G$17,"")))))))</f>
        <v>0</v>
      </c>
      <c r="AE50" s="32"/>
      <c r="AF50" s="35">
        <f>IF(AE50="",0,IF(AE50="優勝",[1]現行XD用点数換算表!$B$18,IF(AE50="準優勝",[1]現行XD用点数換算表!$C$18,IF(AE50="ベスト4",[1]現行XD用点数換算表!$D$18,IF(AE50="ベスト8",[1]現行XD用点数換算表!$E$18,[1]現行XD用点数換算表!$F$18)))))</f>
        <v>0</v>
      </c>
      <c r="AG50" s="32"/>
      <c r="AH50" s="35">
        <f>IF(AG50="",0,IF(AG50="優勝",[1]現行XD用点数換算表!$B$19,IF(AG50="準優勝",[1]現行XD用点数換算表!$C$19,IF(AG50="ベスト4",[1]現行XD用点数換算表!$D$19,IF(AG50="ベスト8",[1]現行XD用点数換算表!$E$19,[1]現行XD用点数換算表!$F$19)))))</f>
        <v>0</v>
      </c>
      <c r="AI50" s="35">
        <f>MAX(H50,J50)+SUM(L50:T50)+MAX(V50,X50)+SUM(Z50:AH50)</f>
        <v>30</v>
      </c>
      <c r="AJ50" s="62">
        <f>SUM(AI50:AI51)</f>
        <v>160</v>
      </c>
    </row>
    <row r="51" spans="1:36" ht="17.25" customHeight="1" x14ac:dyDescent="0.55000000000000004">
      <c r="A51" s="57"/>
      <c r="B51" s="32" t="s">
        <v>239</v>
      </c>
      <c r="C51" s="32" t="s">
        <v>238</v>
      </c>
      <c r="D51" s="32">
        <v>2</v>
      </c>
      <c r="E51" s="29" t="s">
        <v>200</v>
      </c>
      <c r="F51" s="31" t="s">
        <v>226</v>
      </c>
      <c r="G51" s="32"/>
      <c r="H51" s="30">
        <f>IF(G51="",0,IF(G51="優勝",[1]現行XD用点数換算表!$B$2,IF(G51="準優勝",[1]現行XD用点数換算表!$C$2,IF(G51="ベスト4",[1]現行XD用点数換算表!$D$2,[1]現行XD用点数換算表!$E$2))))</f>
        <v>0</v>
      </c>
      <c r="I51" s="32"/>
      <c r="J51" s="35">
        <f>IF(I51="",0,IF(I51="優勝",[1]現行XD用点数換算表!$B$3,IF(I51="準優勝",[1]現行XD用点数換算表!$C$3,IF(I51="ベスト4",[1]現行XD用点数換算表!$D$3,[1]現行XD用点数換算表!$E$3))))</f>
        <v>0</v>
      </c>
      <c r="K51" s="32"/>
      <c r="L51" s="35">
        <f>IF(K51="",0,IF(K51="優勝",[2]現行XD用点数換算表!$B$4,IF(K51="準優勝",[2]現行XD用点数換算表!$C$4,IF(K51="ベスト4",[2]現行XD用点数換算表!$D$4,IF(K51="ベスト8",[2]現行XD用点数換算表!$E$4,IF(K51="ベスト16",[2]現行XD用点数換算表!$F$4,IF(K51="ベスト32",[2]現行XD用点数換算表!$G$4,"")))))))</f>
        <v>0</v>
      </c>
      <c r="M51" s="32"/>
      <c r="N51" s="35">
        <f>IF(M51="",0,IF(M51="優勝",[1]現行XD用点数換算表!$B$5,IF(M51="準優勝",[1]現行XD用点数換算表!$C$5,IF(M51="ベスト4",[1]現行XD用点数換算表!$D$5,IF(M51="ベスト8",[1]現行XD用点数換算表!$E$5,IF(M51="ベスト16",[1]現行XD用点数換算表!$F$5,IF(M51="ベスト32",[1]現行XD用点数換算表!$G$5,"")))))))</f>
        <v>0</v>
      </c>
      <c r="O51" s="32" t="s">
        <v>3</v>
      </c>
      <c r="P51" s="35">
        <f>IF(O51="",0,IF(O51="優勝",[1]現行XD用点数換算表!$B$6,IF(O51="準優勝",[1]現行XD用点数換算表!$C$6,IF(O51="ベスト4",[1]現行XD用点数換算表!$D$6,IF(O51="ベスト8",[1]現行XD用点数換算表!$E$6,IF(O51="ベスト16",[1]現行XD用点数換算表!$F$6,IF(O51="ベスト32",[1]現行XD用点数換算表!$G$6,"")))))))</f>
        <v>130</v>
      </c>
      <c r="Q51" s="32"/>
      <c r="R51" s="35">
        <f>IF(Q51="",0,IF(Q51="優勝",[1]現行XD用点数換算表!$B$7,IF(Q51="準優勝",[1]現行XD用点数換算表!$C$7,IF(Q51="ベスト4",[1]現行XD用点数換算表!$D$7,IF(Q51="ベスト8",[1]現行XD用点数換算表!$E$7,[1]現行XD用点数換算表!$F$7)))))</f>
        <v>0</v>
      </c>
      <c r="S51" s="32"/>
      <c r="T51" s="35">
        <f>IF(S51="",0,IF(S51="優勝",[1]現行XD用点数換算表!$B$8,IF(S51="準優勝",[1]現行XD用点数換算表!$C$8,IF(S51="ベスト4",[1]現行XD用点数換算表!$D$8,IF(S51="ベスト8",[1]現行XD用点数換算表!$E$8,[1]現行XD用点数換算表!$F$8)))))</f>
        <v>0</v>
      </c>
      <c r="U51" s="32"/>
      <c r="V51" s="36">
        <f>IF(U51="",0,IF(U51="優勝",[1]現行XD用点数換算表!$B$13,IF(U51="準優勝",[1]現行XD用点数換算表!$C$13,IF(U51="ベスト4",[1]現行XD用点数換算表!$D$13,[1]現行XD用点数換算表!$E$13))))</f>
        <v>0</v>
      </c>
      <c r="W51" s="32"/>
      <c r="X51" s="35">
        <f>IF(W51="",0,IF(W51="優勝",[1]現行XD用点数換算表!$B$14,IF(W51="準優勝",[1]現行XD用点数換算表!$C$14,IF(W51="ベスト4",[1]現行XD用点数換算表!$D$14,[1]現行XD用点数換算表!$E$14))))</f>
        <v>0</v>
      </c>
      <c r="Y51" s="32"/>
      <c r="Z51" s="35">
        <f>IF(Y51="",0,IF(Y51="優勝",[2]現行XD用点数換算表!$B$15,IF(Y51="準優勝",[2]現行XD用点数換算表!$C$15,IF(Y51="ベスト4",[2]現行XD用点数換算表!$D$15,IF(Y51="ベスト8",[2]現行XD用点数換算表!$E$15,IF(Y51="ベスト16",[2]現行XD用点数換算表!$F$15,IF(Y51="ベスト32",[2]現行XD用点数換算表!$G$15,"")))))))</f>
        <v>0</v>
      </c>
      <c r="AA51" s="32"/>
      <c r="AB51" s="35">
        <f>IF(AA51="",0,IF(AA51="優勝",[1]現行XD用点数換算表!$B$16,IF(AA51="準優勝",[1]現行XD用点数換算表!$C$16,IF(AA51="ベスト4",[1]現行XD用点数換算表!$D$16,IF(AA51="ベスト8",[1]現行XD用点数換算表!$E$16,IF(AA51="ベスト16",[1]現行XD用点数換算表!$F$16,IF(AA51="ベスト32",[1]現行XD用点数換算表!$G$16,"")))))))</f>
        <v>0</v>
      </c>
      <c r="AC51" s="32"/>
      <c r="AD51" s="35">
        <f>IF(AC51="",0,IF(AC51="優勝",[1]現行XD用点数換算表!$B$17,IF(AC51="準優勝",[1]現行XD用点数換算表!$C$17,IF(AC51="ベスト4",[1]現行XD用点数換算表!$D$17,IF(AC51="ベスト8",[1]現行XD用点数換算表!$E$17,IF(AC51="ベスト16",[1]現行XD用点数換算表!$F$17,IF(AC51="ベスト32",[1]現行XD用点数換算表!$G$17,"")))))))</f>
        <v>0</v>
      </c>
      <c r="AE51" s="32"/>
      <c r="AF51" s="35">
        <f>IF(AE51="",0,IF(AE51="優勝",[1]現行XD用点数換算表!$B$18,IF(AE51="準優勝",[1]現行XD用点数換算表!$C$18,IF(AE51="ベスト4",[1]現行XD用点数換算表!$D$18,IF(AE51="ベスト8",[1]現行XD用点数換算表!$E$18,[1]現行XD用点数換算表!$F$18)))))</f>
        <v>0</v>
      </c>
      <c r="AG51" s="32"/>
      <c r="AH51" s="35">
        <f>IF(AG51="",0,IF(AG51="優勝",[1]現行XD用点数換算表!$B$19,IF(AG51="準優勝",[1]現行XD用点数換算表!$C$19,IF(AG51="ベスト4",[1]現行XD用点数換算表!$D$19,IF(AG51="ベスト8",[1]現行XD用点数換算表!$E$19,[1]現行XD用点数換算表!$F$19)))))</f>
        <v>0</v>
      </c>
      <c r="AI51" s="35">
        <f>MAX(H51,J51)+SUM(L51:T51)+MAX(V51,X51)+SUM(Z51:AH51)</f>
        <v>130</v>
      </c>
      <c r="AJ51" s="63"/>
    </row>
    <row r="52" spans="1:36" ht="17.25" customHeight="1" x14ac:dyDescent="0.55000000000000004">
      <c r="A52" s="56">
        <v>25</v>
      </c>
      <c r="B52" s="32" t="s">
        <v>244</v>
      </c>
      <c r="C52" s="32" t="s">
        <v>243</v>
      </c>
      <c r="D52" s="32">
        <v>4</v>
      </c>
      <c r="E52" s="29" t="s">
        <v>200</v>
      </c>
      <c r="F52" s="31" t="s">
        <v>226</v>
      </c>
      <c r="G52" s="32"/>
      <c r="H52" s="30">
        <f>IF(G52="",0,IF(G52="優勝",[1]現行XD用点数換算表!$B$2,IF(G52="準優勝",[1]現行XD用点数換算表!$C$2,IF(G52="ベスト4",[1]現行XD用点数換算表!$D$2,[1]現行XD用点数換算表!$E$2))))</f>
        <v>0</v>
      </c>
      <c r="I52" s="32"/>
      <c r="J52" s="35">
        <f>IF(I52="",0,IF(I52="優勝",[1]現行XD用点数換算表!$B$3,IF(I52="準優勝",[1]現行XD用点数換算表!$C$3,IF(I52="ベスト4",[1]現行XD用点数換算表!$D$3,[1]現行XD用点数換算表!$E$3))))</f>
        <v>0</v>
      </c>
      <c r="K52" s="32"/>
      <c r="L52" s="35">
        <f>IF(K52="",0,IF(K52="優勝",[2]現行XD用点数換算表!$B$4,IF(K52="準優勝",[2]現行XD用点数換算表!$C$4,IF(K52="ベスト4",[2]現行XD用点数換算表!$D$4,IF(K52="ベスト8",[2]現行XD用点数換算表!$E$4,IF(K52="ベスト16",[2]現行XD用点数換算表!$F$4,IF(K52="ベスト32",[2]現行XD用点数換算表!$G$4,"")))))))</f>
        <v>0</v>
      </c>
      <c r="M52" s="32" t="s">
        <v>4</v>
      </c>
      <c r="N52" s="35">
        <f>IF(M52="",0,IF(M52="優勝",[1]現行XD用点数換算表!$B$5,IF(M52="準優勝",[1]現行XD用点数換算表!$C$5,IF(M52="ベスト4",[1]現行XD用点数換算表!$D$5,IF(M52="ベスト8",[1]現行XD用点数換算表!$E$5,IF(M52="ベスト16",[1]現行XD用点数換算表!$F$5,IF(M52="ベスト32",[1]現行XD用点数換算表!$G$5,"")))))))</f>
        <v>40</v>
      </c>
      <c r="O52" s="32"/>
      <c r="P52" s="35">
        <f>IF(O52="",0,IF(O52="優勝",[1]現行XD用点数換算表!$B$6,IF(O52="準優勝",[1]現行XD用点数換算表!$C$6,IF(O52="ベスト4",[1]現行XD用点数換算表!$D$6,IF(O52="ベスト8",[1]現行XD用点数換算表!$E$6,IF(O52="ベスト16",[1]現行XD用点数換算表!$F$6,IF(O52="ベスト32",[1]現行XD用点数換算表!$G$6,"")))))))</f>
        <v>0</v>
      </c>
      <c r="Q52" s="32"/>
      <c r="R52" s="35">
        <f>IF(Q52="",0,IF(Q52="優勝",[1]現行XD用点数換算表!$B$7,IF(Q52="準優勝",[1]現行XD用点数換算表!$C$7,IF(Q52="ベスト4",[1]現行XD用点数換算表!$D$7,IF(Q52="ベスト8",[1]現行XD用点数換算表!$E$7,[1]現行XD用点数換算表!$F$7)))))</f>
        <v>0</v>
      </c>
      <c r="S52" s="32"/>
      <c r="T52" s="35">
        <f>IF(S52="",0,IF(S52="優勝",[1]現行XD用点数換算表!$B$8,IF(S52="準優勝",[1]現行XD用点数換算表!$C$8,IF(S52="ベスト4",[1]現行XD用点数換算表!$D$8,IF(S52="ベスト8",[1]現行XD用点数換算表!$E$8,[1]現行XD用点数換算表!$F$8)))))</f>
        <v>0</v>
      </c>
      <c r="U52" s="32"/>
      <c r="V52" s="36">
        <f>IF(U52="",0,IF(U52="優勝",[1]現行XD用点数換算表!$B$13,IF(U52="準優勝",[1]現行XD用点数換算表!$C$13,IF(U52="ベスト4",[1]現行XD用点数換算表!$D$13,[1]現行XD用点数換算表!$E$13))))</f>
        <v>0</v>
      </c>
      <c r="W52" s="32"/>
      <c r="X52" s="35">
        <f>IF(W52="",0,IF(W52="優勝",[1]現行XD用点数換算表!$B$14,IF(W52="準優勝",[1]現行XD用点数換算表!$C$14,IF(W52="ベスト4",[1]現行XD用点数換算表!$D$14,[1]現行XD用点数換算表!$E$14))))</f>
        <v>0</v>
      </c>
      <c r="Y52" s="32"/>
      <c r="Z52" s="35">
        <f>IF(Y52="",0,IF(Y52="優勝",[2]現行XD用点数換算表!$B$15,IF(Y52="準優勝",[2]現行XD用点数換算表!$C$15,IF(Y52="ベスト4",[2]現行XD用点数換算表!$D$15,IF(Y52="ベスト8",[2]現行XD用点数換算表!$E$15,IF(Y52="ベスト16",[2]現行XD用点数換算表!$F$15,IF(Y52="ベスト32",[2]現行XD用点数換算表!$G$15,"")))))))</f>
        <v>0</v>
      </c>
      <c r="AA52" s="32" t="s">
        <v>5</v>
      </c>
      <c r="AB52" s="35">
        <f>IF(AA52="",0,IF(AA52="優勝",[1]現行XD用点数換算表!$B$16,IF(AA52="準優勝",[1]現行XD用点数換算表!$C$16,IF(AA52="ベスト4",[1]現行XD用点数換算表!$D$16,IF(AA52="ベスト8",[1]現行XD用点数換算表!$E$16,IF(AA52="ベスト16",[1]現行XD用点数換算表!$F$16,IF(AA52="ベスト32",[1]現行XD用点数換算表!$G$16,"")))))))</f>
        <v>8</v>
      </c>
      <c r="AC52" s="32"/>
      <c r="AD52" s="35">
        <f>IF(AC52="",0,IF(AC52="優勝",[1]現行XD用点数換算表!$B$17,IF(AC52="準優勝",[1]現行XD用点数換算表!$C$17,IF(AC52="ベスト4",[1]現行XD用点数換算表!$D$17,IF(AC52="ベスト8",[1]現行XD用点数換算表!$E$17,IF(AC52="ベスト16",[1]現行XD用点数換算表!$F$17,IF(AC52="ベスト32",[1]現行XD用点数換算表!$G$17,"")))))))</f>
        <v>0</v>
      </c>
      <c r="AE52" s="32"/>
      <c r="AF52" s="35">
        <f>IF(AE52="",0,IF(AE52="優勝",[1]現行XD用点数換算表!$B$18,IF(AE52="準優勝",[1]現行XD用点数換算表!$C$18,IF(AE52="ベスト4",[1]現行XD用点数換算表!$D$18,IF(AE52="ベスト8",[1]現行XD用点数換算表!$E$18,[1]現行XD用点数換算表!$F$18)))))</f>
        <v>0</v>
      </c>
      <c r="AG52" s="32"/>
      <c r="AH52" s="35">
        <f>IF(AG52="",0,IF(AG52="優勝",[1]現行XD用点数換算表!$B$19,IF(AG52="準優勝",[1]現行XD用点数換算表!$C$19,IF(AG52="ベスト4",[1]現行XD用点数換算表!$D$19,IF(AG52="ベスト8",[1]現行XD用点数換算表!$E$19,[1]現行XD用点数換算表!$F$19)))))</f>
        <v>0</v>
      </c>
      <c r="AI52" s="35">
        <f>MAX(H52,J52)+SUM(L52:T52)+MAX(V52,X52)+SUM(Z52:AH52)</f>
        <v>48</v>
      </c>
      <c r="AJ52" s="62">
        <f>SUM(AI52:AI53)</f>
        <v>156</v>
      </c>
    </row>
    <row r="53" spans="1:36" ht="17.25" customHeight="1" x14ac:dyDescent="0.55000000000000004">
      <c r="A53" s="57"/>
      <c r="B53" s="32" t="s">
        <v>242</v>
      </c>
      <c r="C53" s="32" t="s">
        <v>241</v>
      </c>
      <c r="D53" s="32">
        <v>4</v>
      </c>
      <c r="E53" s="29" t="s">
        <v>200</v>
      </c>
      <c r="F53" s="31" t="s">
        <v>226</v>
      </c>
      <c r="G53" s="32"/>
      <c r="H53" s="30">
        <f>IF(G53="",0,IF(G53="優勝",[1]現行XD用点数換算表!$B$2,IF(G53="準優勝",[1]現行XD用点数換算表!$C$2,IF(G53="ベスト4",[1]現行XD用点数換算表!$D$2,[1]現行XD用点数換算表!$E$2))))</f>
        <v>0</v>
      </c>
      <c r="I53" s="32"/>
      <c r="J53" s="35">
        <f>IF(I53="",0,IF(I53="優勝",[1]現行XD用点数換算表!$B$3,IF(I53="準優勝",[1]現行XD用点数換算表!$C$3,IF(I53="ベスト4",[1]現行XD用点数換算表!$D$3,[1]現行XD用点数換算表!$E$3))))</f>
        <v>0</v>
      </c>
      <c r="K53" s="32"/>
      <c r="L53" s="35">
        <f>IF(K53="",0,IF(K53="優勝",[2]現行XD用点数換算表!$B$4,IF(K53="準優勝",[2]現行XD用点数換算表!$C$4,IF(K53="ベスト4",[2]現行XD用点数換算表!$D$4,IF(K53="ベスト8",[2]現行XD用点数換算表!$E$4,IF(K53="ベスト16",[2]現行XD用点数換算表!$F$4,IF(K53="ベスト32",[2]現行XD用点数換算表!$G$4,"")))))))</f>
        <v>0</v>
      </c>
      <c r="M53" s="32" t="s">
        <v>5</v>
      </c>
      <c r="N53" s="35">
        <f>IF(M53="",0,IF(M53="優勝",[1]現行XD用点数換算表!$B$5,IF(M53="準優勝",[1]現行XD用点数換算表!$C$5,IF(M53="ベスト4",[1]現行XD用点数換算表!$D$5,IF(M53="ベスト8",[1]現行XD用点数換算表!$E$5,IF(M53="ベスト16",[1]現行XD用点数換算表!$F$5,IF(M53="ベスト32",[1]現行XD用点数換算表!$G$5,"")))))))</f>
        <v>10</v>
      </c>
      <c r="O53" s="32" t="s">
        <v>4</v>
      </c>
      <c r="P53" s="35">
        <f>IF(O53="",0,IF(O53="優勝",[1]現行XD用点数換算表!$B$6,IF(O53="準優勝",[1]現行XD用点数換算表!$C$6,IF(O53="ベスト4",[1]現行XD用点数換算表!$D$6,IF(O53="ベスト8",[1]現行XD用点数換算表!$E$6,IF(O53="ベスト16",[1]現行XD用点数換算表!$F$6,IF(O53="ベスト32",[1]現行XD用点数換算表!$G$6,"")))))))</f>
        <v>90</v>
      </c>
      <c r="Q53" s="32"/>
      <c r="R53" s="35">
        <f>IF(Q53="",0,IF(Q53="優勝",[1]現行XD用点数換算表!$B$7,IF(Q53="準優勝",[1]現行XD用点数換算表!$C$7,IF(Q53="ベスト4",[1]現行XD用点数換算表!$D$7,IF(Q53="ベスト8",[1]現行XD用点数換算表!$E$7,[1]現行XD用点数換算表!$F$7)))))</f>
        <v>0</v>
      </c>
      <c r="S53" s="32"/>
      <c r="T53" s="35">
        <f>IF(S53="",0,IF(S53="優勝",[1]現行XD用点数換算表!$B$8,IF(S53="準優勝",[1]現行XD用点数換算表!$C$8,IF(S53="ベスト4",[1]現行XD用点数換算表!$D$8,IF(S53="ベスト8",[1]現行XD用点数換算表!$E$8,[1]現行XD用点数換算表!$F$8)))))</f>
        <v>0</v>
      </c>
      <c r="U53" s="32"/>
      <c r="V53" s="36">
        <f>IF(U53="",0,IF(U53="優勝",[1]現行XD用点数換算表!$B$13,IF(U53="準優勝",[1]現行XD用点数換算表!$C$13,IF(U53="ベスト4",[1]現行XD用点数換算表!$D$13,[1]現行XD用点数換算表!$E$13))))</f>
        <v>0</v>
      </c>
      <c r="W53" s="32"/>
      <c r="X53" s="35">
        <f>IF(W53="",0,IF(W53="優勝",[1]現行XD用点数換算表!$B$14,IF(W53="準優勝",[1]現行XD用点数換算表!$C$14,IF(W53="ベスト4",[1]現行XD用点数換算表!$D$14,[1]現行XD用点数換算表!$E$14))))</f>
        <v>0</v>
      </c>
      <c r="Y53" s="32"/>
      <c r="Z53" s="35">
        <f>IF(Y53="",0,IF(Y53="優勝",[2]現行XD用点数換算表!$B$15,IF(Y53="準優勝",[2]現行XD用点数換算表!$C$15,IF(Y53="ベスト4",[2]現行XD用点数換算表!$D$15,IF(Y53="ベスト8",[2]現行XD用点数換算表!$E$15,IF(Y53="ベスト16",[2]現行XD用点数換算表!$F$15,IF(Y53="ベスト32",[2]現行XD用点数換算表!$G$15,"")))))))</f>
        <v>0</v>
      </c>
      <c r="AA53" s="32" t="s">
        <v>5</v>
      </c>
      <c r="AB53" s="35">
        <f>IF(AA53="",0,IF(AA53="優勝",[1]現行XD用点数換算表!$B$16,IF(AA53="準優勝",[1]現行XD用点数換算表!$C$16,IF(AA53="ベスト4",[1]現行XD用点数換算表!$D$16,IF(AA53="ベスト8",[1]現行XD用点数換算表!$E$16,IF(AA53="ベスト16",[1]現行XD用点数換算表!$F$16,IF(AA53="ベスト32",[1]現行XD用点数換算表!$G$16,"")))))))</f>
        <v>8</v>
      </c>
      <c r="AC53" s="32"/>
      <c r="AD53" s="35">
        <f>IF(AC53="",0,IF(AC53="優勝",[1]現行XD用点数換算表!$B$17,IF(AC53="準優勝",[1]現行XD用点数換算表!$C$17,IF(AC53="ベスト4",[1]現行XD用点数換算表!$D$17,IF(AC53="ベスト8",[1]現行XD用点数換算表!$E$17,IF(AC53="ベスト16",[1]現行XD用点数換算表!$F$17,IF(AC53="ベスト32",[1]現行XD用点数換算表!$G$17,"")))))))</f>
        <v>0</v>
      </c>
      <c r="AE53" s="32"/>
      <c r="AF53" s="35">
        <f>IF(AE53="",0,IF(AE53="優勝",[1]現行XD用点数換算表!$B$18,IF(AE53="準優勝",[1]現行XD用点数換算表!$C$18,IF(AE53="ベスト4",[1]現行XD用点数換算表!$D$18,IF(AE53="ベスト8",[1]現行XD用点数換算表!$E$18,[1]現行XD用点数換算表!$F$18)))))</f>
        <v>0</v>
      </c>
      <c r="AG53" s="32"/>
      <c r="AH53" s="35">
        <f>IF(AG53="",0,IF(AG53="優勝",[1]現行XD用点数換算表!$B$19,IF(AG53="準優勝",[1]現行XD用点数換算表!$C$19,IF(AG53="ベスト4",[1]現行XD用点数換算表!$D$19,IF(AG53="ベスト8",[1]現行XD用点数換算表!$E$19,[1]現行XD用点数換算表!$F$19)))))</f>
        <v>0</v>
      </c>
      <c r="AI53" s="35">
        <f>MAX(H53,J53)+SUM(L53:T53)+MAX(V53,X53)+SUM(Z53:AH53)</f>
        <v>108</v>
      </c>
      <c r="AJ53" s="63"/>
    </row>
    <row r="54" spans="1:36" ht="17.25" customHeight="1" x14ac:dyDescent="0.55000000000000004">
      <c r="A54" s="56">
        <v>26</v>
      </c>
      <c r="B54" s="12" t="s">
        <v>66</v>
      </c>
      <c r="C54" s="12" t="s">
        <v>43</v>
      </c>
      <c r="D54" s="12">
        <v>4</v>
      </c>
      <c r="E54" s="25" t="s">
        <v>159</v>
      </c>
      <c r="F54" s="26" t="s">
        <v>160</v>
      </c>
      <c r="G54" s="12"/>
      <c r="H54" s="13">
        <f>IF(G54="",0,IF(G54="優勝",[3]現行XD用点数換算表!$B$2,IF(G54="準優勝",[3]現行XD用点数換算表!$C$2,IF(G54="ベスト4",[3]現行XD用点数換算表!$D$2,[3]現行XD用点数換算表!$E$2))))</f>
        <v>0</v>
      </c>
      <c r="I54" s="12"/>
      <c r="J54" s="8">
        <f>IF(I54="",0,IF(I54="優勝",[3]現行XD用点数換算表!$B$3,IF(I54="準優勝",[3]現行XD用点数換算表!$C$3,IF(I54="ベスト4",[3]現行XD用点数換算表!$D$3,[3]現行XD用点数換算表!$E$3))))</f>
        <v>0</v>
      </c>
      <c r="K54" s="12"/>
      <c r="L54" s="8">
        <f>IF(K54="",0,IF(K54="優勝",[2]現行XD用点数換算表!$B$4,IF(K54="準優勝",[2]現行XD用点数換算表!$C$4,IF(K54="ベスト4",[2]現行XD用点数換算表!$D$4,IF(K54="ベスト8",[2]現行XD用点数換算表!$E$4,IF(K54="ベスト16",[2]現行XD用点数換算表!$F$4,IF(K54="ベスト32",[2]現行XD用点数換算表!$G$4,"")))))))</f>
        <v>0</v>
      </c>
      <c r="M54" s="12"/>
      <c r="N54" s="8">
        <f>IF(M54="",0,IF(M54="優勝",[3]現行XD用点数換算表!$B$5,IF(M54="準優勝",[3]現行XD用点数換算表!$C$5,IF(M54="ベスト4",[3]現行XD用点数換算表!$D$5,IF(M54="ベスト8",[3]現行XD用点数換算表!$E$5,IF(M54="ベスト16",[3]現行XD用点数換算表!$F$5,IF(M54="ベスト32",[3]現行XD用点数換算表!$G$5,"")))))))</f>
        <v>0</v>
      </c>
      <c r="O54" s="12" t="s">
        <v>3</v>
      </c>
      <c r="P54" s="8">
        <f>IF(O54="",0,IF(O54="優勝",[3]現行XD用点数換算表!$B$6,IF(O54="準優勝",[3]現行XD用点数換算表!$C$6,IF(O54="ベスト4",[3]現行XD用点数換算表!$D$6,IF(O54="ベスト8",[3]現行XD用点数換算表!$E$6,IF(O54="ベスト16",[3]現行XD用点数換算表!$F$6,IF(O54="ベスト32",[3]現行XD用点数換算表!$G$6,"")))))))</f>
        <v>130</v>
      </c>
      <c r="Q54" s="12"/>
      <c r="R54" s="8">
        <f>IF(Q54="",0,IF(Q54="優勝",[3]現行XD用点数換算表!$B$7,IF(Q54="準優勝",[3]現行XD用点数換算表!$C$7,IF(Q54="ベスト4",[3]現行XD用点数換算表!$D$7,IF(Q54="ベスト8",[3]現行XD用点数換算表!$E$7,[3]現行XD用点数換算表!$F$7)))))</f>
        <v>0</v>
      </c>
      <c r="S54" s="12"/>
      <c r="T54" s="8">
        <f>IF(S54="",0,IF(S54="優勝",[3]現行XD用点数換算表!$B$8,IF(S54="準優勝",[3]現行XD用点数換算表!$C$8,IF(S54="ベスト4",[3]現行XD用点数換算表!$D$8,IF(S54="ベスト8",[3]現行XD用点数換算表!$E$8,[3]現行XD用点数換算表!$F$8)))))</f>
        <v>0</v>
      </c>
      <c r="U54" s="12"/>
      <c r="V54" s="14">
        <f>IF(U54="",0,IF(U54="優勝",[3]現行XD用点数換算表!$B$13,IF(U54="準優勝",[3]現行XD用点数換算表!$C$13,IF(U54="ベスト4",[3]現行XD用点数換算表!$D$13,[3]現行XD用点数換算表!$E$13))))</f>
        <v>0</v>
      </c>
      <c r="W54" s="12"/>
      <c r="X54" s="8">
        <f>IF(W54="",0,IF(W54="優勝",[3]現行XD用点数換算表!$B$14,IF(W54="準優勝",[3]現行XD用点数換算表!$C$14,IF(W54="ベスト4",[3]現行XD用点数換算表!$D$14,[3]現行XD用点数換算表!$E$14))))</f>
        <v>0</v>
      </c>
      <c r="Y54" s="12"/>
      <c r="Z54" s="8">
        <f>IF(Y54="",0,IF(Y54="優勝",[2]現行XD用点数換算表!$B$15,IF(Y54="準優勝",[2]現行XD用点数換算表!$C$15,IF(Y54="ベスト4",[2]現行XD用点数換算表!$D$15,IF(Y54="ベスト8",[2]現行XD用点数換算表!$E$15,IF(Y54="ベスト16",[2]現行XD用点数換算表!$F$15,IF(Y54="ベスト32",[2]現行XD用点数換算表!$G$15,"")))))))</f>
        <v>0</v>
      </c>
      <c r="AA54" s="12"/>
      <c r="AB54" s="8">
        <f>IF(AA54="",0,IF(AA54="優勝",[3]現行XD用点数換算表!$B$16,IF(AA54="準優勝",[3]現行XD用点数換算表!$C$16,IF(AA54="ベスト4",[3]現行XD用点数換算表!$D$16,IF(AA54="ベスト8",[3]現行XD用点数換算表!$E$16,IF(AA54="ベスト16",[3]現行XD用点数換算表!$F$16,IF(AA54="ベスト32",[3]現行XD用点数換算表!$G$16,"")))))))</f>
        <v>0</v>
      </c>
      <c r="AC54" s="12" t="s">
        <v>5</v>
      </c>
      <c r="AD54" s="8">
        <f>IF(AC54="",0,IF(AC54="優勝",[3]現行XD用点数換算表!$B$17,IF(AC54="準優勝",[3]現行XD用点数換算表!$C$17,IF(AC54="ベスト4",[3]現行XD用点数換算表!$D$17,IF(AC54="ベスト8",[3]現行XD用点数換算表!$E$17,IF(AC54="ベスト16",[3]現行XD用点数換算表!$F$17,IF(AC54="ベスト32",[3]現行XD用点数換算表!$G$17,"")))))))</f>
        <v>24</v>
      </c>
      <c r="AE54" s="12"/>
      <c r="AF54" s="8">
        <f>IF(AE54="",0,IF(AE54="優勝",[3]現行XD用点数換算表!$B$18,IF(AE54="準優勝",[3]現行XD用点数換算表!$C$18,IF(AE54="ベスト4",[3]現行XD用点数換算表!$D$18,IF(AE54="ベスト8",[3]現行XD用点数換算表!$E$18,[3]現行XD用点数換算表!$F$18)))))</f>
        <v>0</v>
      </c>
      <c r="AG54" s="12"/>
      <c r="AH54" s="8">
        <f>IF(AG54="",0,IF(AG54="優勝",[3]現行XD用点数換算表!$B$19,IF(AG54="準優勝",[3]現行XD用点数換算表!$C$19,IF(AG54="ベスト4",[3]現行XD用点数換算表!$D$19,IF(AG54="ベスト8",[3]現行XD用点数換算表!$E$19,[3]現行XD用点数換算表!$F$19)))))</f>
        <v>0</v>
      </c>
      <c r="AI54" s="8">
        <f t="shared" si="7"/>
        <v>154</v>
      </c>
      <c r="AJ54" s="56">
        <f t="shared" ref="AJ54" si="11">SUM(AI54:AI55)</f>
        <v>154</v>
      </c>
    </row>
    <row r="55" spans="1:36" ht="17.25" customHeight="1" x14ac:dyDescent="0.55000000000000004">
      <c r="A55" s="57"/>
      <c r="B55" s="12" t="s">
        <v>168</v>
      </c>
      <c r="C55" s="12" t="s">
        <v>43</v>
      </c>
      <c r="D55" s="12">
        <v>4</v>
      </c>
      <c r="E55" s="25" t="s">
        <v>159</v>
      </c>
      <c r="F55" s="26" t="s">
        <v>160</v>
      </c>
      <c r="G55" s="12"/>
      <c r="H55" s="13">
        <f>IF(G55="",0,IF(G55="優勝",[3]現行XD用点数換算表!$B$2,IF(G55="準優勝",[3]現行XD用点数換算表!$C$2,IF(G55="ベスト4",[3]現行XD用点数換算表!$D$2,[3]現行XD用点数換算表!$E$2))))</f>
        <v>0</v>
      </c>
      <c r="I55" s="12"/>
      <c r="J55" s="8">
        <f>IF(I55="",0,IF(I55="優勝",[3]現行XD用点数換算表!$B$3,IF(I55="準優勝",[3]現行XD用点数換算表!$C$3,IF(I55="ベスト4",[3]現行XD用点数換算表!$D$3,[3]現行XD用点数換算表!$E$3))))</f>
        <v>0</v>
      </c>
      <c r="K55" s="12"/>
      <c r="L55" s="8">
        <f>IF(K55="",0,IF(K55="優勝",[2]現行XD用点数換算表!$B$4,IF(K55="準優勝",[2]現行XD用点数換算表!$C$4,IF(K55="ベスト4",[2]現行XD用点数換算表!$D$4,IF(K55="ベスト8",[2]現行XD用点数換算表!$E$4,IF(K55="ベスト16",[2]現行XD用点数換算表!$F$4,IF(K55="ベスト32",[2]現行XD用点数換算表!$G$4,"")))))))</f>
        <v>0</v>
      </c>
      <c r="M55" s="12"/>
      <c r="N55" s="8">
        <f>IF(M55="",0,IF(M55="優勝",[3]現行XD用点数換算表!$B$5,IF(M55="準優勝",[3]現行XD用点数換算表!$C$5,IF(M55="ベスト4",[3]現行XD用点数換算表!$D$5,IF(M55="ベスト8",[3]現行XD用点数換算表!$E$5,IF(M55="ベスト16",[3]現行XD用点数換算表!$F$5,IF(M55="ベスト32",[3]現行XD用点数換算表!$G$5,"")))))))</f>
        <v>0</v>
      </c>
      <c r="O55" s="12"/>
      <c r="P55" s="8">
        <f>IF(O55="",0,IF(O55="優勝",[3]現行XD用点数換算表!$B$6,IF(O55="準優勝",[3]現行XD用点数換算表!$C$6,IF(O55="ベスト4",[3]現行XD用点数換算表!$D$6,IF(O55="ベスト8",[3]現行XD用点数換算表!$E$6,IF(O55="ベスト16",[3]現行XD用点数換算表!$F$6,IF(O55="ベスト32",[3]現行XD用点数換算表!$G$6,"")))))))</f>
        <v>0</v>
      </c>
      <c r="Q55" s="12"/>
      <c r="R55" s="8">
        <f>IF(Q55="",0,IF(Q55="優勝",[3]現行XD用点数換算表!$B$7,IF(Q55="準優勝",[3]現行XD用点数換算表!$C$7,IF(Q55="ベスト4",[3]現行XD用点数換算表!$D$7,IF(Q55="ベスト8",[3]現行XD用点数換算表!$E$7,[3]現行XD用点数換算表!$F$7)))))</f>
        <v>0</v>
      </c>
      <c r="S55" s="12"/>
      <c r="T55" s="8">
        <f>IF(S55="",0,IF(S55="優勝",[3]現行XD用点数換算表!$B$8,IF(S55="準優勝",[3]現行XD用点数換算表!$C$8,IF(S55="ベスト4",[3]現行XD用点数換算表!$D$8,IF(S55="ベスト8",[3]現行XD用点数換算表!$E$8,[3]現行XD用点数換算表!$F$8)))))</f>
        <v>0</v>
      </c>
      <c r="U55" s="12"/>
      <c r="V55" s="14">
        <f>IF(U55="",0,IF(U55="優勝",[3]現行XD用点数換算表!$B$13,IF(U55="準優勝",[3]現行XD用点数換算表!$C$13,IF(U55="ベスト4",[3]現行XD用点数換算表!$D$13,[3]現行XD用点数換算表!$E$13))))</f>
        <v>0</v>
      </c>
      <c r="W55" s="12"/>
      <c r="X55" s="8">
        <f>IF(W55="",0,IF(W55="優勝",[3]現行XD用点数換算表!$B$14,IF(W55="準優勝",[3]現行XD用点数換算表!$C$14,IF(W55="ベスト4",[3]現行XD用点数換算表!$D$14,[3]現行XD用点数換算表!$E$14))))</f>
        <v>0</v>
      </c>
      <c r="Y55" s="12"/>
      <c r="Z55" s="8">
        <f>IF(Y55="",0,IF(Y55="優勝",[2]現行XD用点数換算表!$B$15,IF(Y55="準優勝",[2]現行XD用点数換算表!$C$15,IF(Y55="ベスト4",[2]現行XD用点数換算表!$D$15,IF(Y55="ベスト8",[2]現行XD用点数換算表!$E$15,IF(Y55="ベスト16",[2]現行XD用点数換算表!$F$15,IF(Y55="ベスト32",[2]現行XD用点数換算表!$G$15,"")))))))</f>
        <v>0</v>
      </c>
      <c r="AA55" s="12"/>
      <c r="AB55" s="8">
        <f>IF(AA55="",0,IF(AA55="優勝",[3]現行XD用点数換算表!$B$16,IF(AA55="準優勝",[3]現行XD用点数換算表!$C$16,IF(AA55="ベスト4",[3]現行XD用点数換算表!$D$16,IF(AA55="ベスト8",[3]現行XD用点数換算表!$E$16,IF(AA55="ベスト16",[3]現行XD用点数換算表!$F$16,IF(AA55="ベスト32",[3]現行XD用点数換算表!$G$16,"")))))))</f>
        <v>0</v>
      </c>
      <c r="AC55" s="12"/>
      <c r="AD55" s="8">
        <f>IF(AC55="",0,IF(AC55="優勝",[3]現行XD用点数換算表!$B$17,IF(AC55="準優勝",[3]現行XD用点数換算表!$C$17,IF(AC55="ベスト4",[3]現行XD用点数換算表!$D$17,IF(AC55="ベスト8",[3]現行XD用点数換算表!$E$17,IF(AC55="ベスト16",[3]現行XD用点数換算表!$F$17,IF(AC55="ベスト32",[3]現行XD用点数換算表!$G$17,"")))))))</f>
        <v>0</v>
      </c>
      <c r="AE55" s="12"/>
      <c r="AF55" s="8">
        <f>IF(AE55="",0,IF(AE55="優勝",[3]現行XD用点数換算表!$B$18,IF(AE55="準優勝",[3]現行XD用点数換算表!$C$18,IF(AE55="ベスト4",[3]現行XD用点数換算表!$D$18,IF(AE55="ベスト8",[3]現行XD用点数換算表!$E$18,[3]現行XD用点数換算表!$F$18)))))</f>
        <v>0</v>
      </c>
      <c r="AG55" s="12"/>
      <c r="AH55" s="8">
        <f>IF(AG55="",0,IF(AG55="優勝",[3]現行XD用点数換算表!$B$19,IF(AG55="準優勝",[3]現行XD用点数換算表!$C$19,IF(AG55="ベスト4",[3]現行XD用点数換算表!$D$19,IF(AG55="ベスト8",[3]現行XD用点数換算表!$E$19,[3]現行XD用点数換算表!$F$19)))))</f>
        <v>0</v>
      </c>
      <c r="AI55" s="8">
        <f t="shared" si="7"/>
        <v>0</v>
      </c>
      <c r="AJ55" s="57"/>
    </row>
    <row r="56" spans="1:36" ht="17.25" customHeight="1" x14ac:dyDescent="0.55000000000000004">
      <c r="A56" s="56">
        <v>27</v>
      </c>
      <c r="B56" s="12" t="s">
        <v>87</v>
      </c>
      <c r="C56" s="12" t="s">
        <v>41</v>
      </c>
      <c r="D56" s="12">
        <v>1</v>
      </c>
      <c r="E56" s="25" t="s">
        <v>159</v>
      </c>
      <c r="F56" s="26" t="s">
        <v>160</v>
      </c>
      <c r="G56" s="12"/>
      <c r="H56" s="13">
        <f>IF(G56="",0,IF(G56="優勝",[3]現行XD用点数換算表!$B$2,IF(G56="準優勝",[3]現行XD用点数換算表!$C$2,IF(G56="ベスト4",[3]現行XD用点数換算表!$D$2,[3]現行XD用点数換算表!$E$2))))</f>
        <v>0</v>
      </c>
      <c r="I56" s="12" t="s">
        <v>2</v>
      </c>
      <c r="J56" s="8">
        <f>IF(I56="",0,IF(I56="優勝",[3]現行XD用点数換算表!$B$3,IF(I56="準優勝",[3]現行XD用点数換算表!$C$3,IF(I56="ベスト4",[3]現行XD用点数換算表!$D$3,[3]現行XD用点数換算表!$E$3))))</f>
        <v>70</v>
      </c>
      <c r="K56" s="12"/>
      <c r="L56" s="8">
        <f>IF(K56="",0,IF(K56="優勝",[2]現行XD用点数換算表!$B$4,IF(K56="準優勝",[2]現行XD用点数換算表!$C$4,IF(K56="ベスト4",[2]現行XD用点数換算表!$D$4,IF(K56="ベスト8",[2]現行XD用点数換算表!$E$4,IF(K56="ベスト16",[2]現行XD用点数換算表!$F$4,IF(K56="ベスト32",[2]現行XD用点数換算表!$G$4,"")))))))</f>
        <v>0</v>
      </c>
      <c r="M56" s="12"/>
      <c r="N56" s="8">
        <f>IF(M56="",0,IF(M56="優勝",[3]現行XD用点数換算表!$B$5,IF(M56="準優勝",[3]現行XD用点数換算表!$C$5,IF(M56="ベスト4",[3]現行XD用点数換算表!$D$5,IF(M56="ベスト8",[3]現行XD用点数換算表!$E$5,IF(M56="ベスト16",[3]現行XD用点数換算表!$F$5,IF(M56="ベスト32",[3]現行XD用点数換算表!$G$5,"")))))))</f>
        <v>0</v>
      </c>
      <c r="O56" s="12"/>
      <c r="P56" s="8">
        <f>IF(O56="",0,IF(O56="優勝",[3]現行XD用点数換算表!$B$6,IF(O56="準優勝",[3]現行XD用点数換算表!$C$6,IF(O56="ベスト4",[3]現行XD用点数換算表!$D$6,IF(O56="ベスト8",[3]現行XD用点数換算表!$E$6,IF(O56="ベスト16",[3]現行XD用点数換算表!$F$6,IF(O56="ベスト32",[3]現行XD用点数換算表!$G$6,"")))))))</f>
        <v>0</v>
      </c>
      <c r="Q56" s="12"/>
      <c r="R56" s="8">
        <f>IF(Q56="",0,IF(Q56="優勝",[3]現行XD用点数換算表!$B$7,IF(Q56="準優勝",[3]現行XD用点数換算表!$C$7,IF(Q56="ベスト4",[3]現行XD用点数換算表!$D$7,IF(Q56="ベスト8",[3]現行XD用点数換算表!$E$7,[3]現行XD用点数換算表!$F$7)))))</f>
        <v>0</v>
      </c>
      <c r="S56" s="12"/>
      <c r="T56" s="8">
        <f>IF(S56="",0,IF(S56="優勝",[3]現行XD用点数換算表!$B$8,IF(S56="準優勝",[3]現行XD用点数換算表!$C$8,IF(S56="ベスト4",[3]現行XD用点数換算表!$D$8,IF(S56="ベスト8",[3]現行XD用点数換算表!$E$8,[3]現行XD用点数換算表!$F$8)))))</f>
        <v>0</v>
      </c>
      <c r="U56" s="12"/>
      <c r="V56" s="14">
        <f>IF(U56="",0,IF(U56="優勝",[3]現行XD用点数換算表!$B$13,IF(U56="準優勝",[3]現行XD用点数換算表!$C$13,IF(U56="ベスト4",[3]現行XD用点数換算表!$D$13,[3]現行XD用点数換算表!$E$13))))</f>
        <v>0</v>
      </c>
      <c r="W56" s="12"/>
      <c r="X56" s="8">
        <f>IF(W56="",0,IF(W56="優勝",[3]現行XD用点数換算表!$B$14,IF(W56="準優勝",[3]現行XD用点数換算表!$C$14,IF(W56="ベスト4",[3]現行XD用点数換算表!$D$14,[3]現行XD用点数換算表!$E$14))))</f>
        <v>0</v>
      </c>
      <c r="Y56" s="12"/>
      <c r="Z56" s="8">
        <f>IF(Y56="",0,IF(Y56="優勝",[2]現行XD用点数換算表!$B$15,IF(Y56="準優勝",[2]現行XD用点数換算表!$C$15,IF(Y56="ベスト4",[2]現行XD用点数換算表!$D$15,IF(Y56="ベスト8",[2]現行XD用点数換算表!$E$15,IF(Y56="ベスト16",[2]現行XD用点数換算表!$F$15,IF(Y56="ベスト32",[2]現行XD用点数換算表!$G$15,"")))))))</f>
        <v>0</v>
      </c>
      <c r="AA56" s="12"/>
      <c r="AB56" s="8">
        <f>IF(AA56="",0,IF(AA56="優勝",[3]現行XD用点数換算表!$B$16,IF(AA56="準優勝",[3]現行XD用点数換算表!$C$16,IF(AA56="ベスト4",[3]現行XD用点数換算表!$D$16,IF(AA56="ベスト8",[3]現行XD用点数換算表!$E$16,IF(AA56="ベスト16",[3]現行XD用点数換算表!$F$16,IF(AA56="ベスト32",[3]現行XD用点数換算表!$G$16,"")))))))</f>
        <v>0</v>
      </c>
      <c r="AC56" s="12"/>
      <c r="AD56" s="8">
        <f>IF(AC56="",0,IF(AC56="優勝",[3]現行XD用点数換算表!$B$17,IF(AC56="準優勝",[3]現行XD用点数換算表!$C$17,IF(AC56="ベスト4",[3]現行XD用点数換算表!$D$17,IF(AC56="ベスト8",[3]現行XD用点数換算表!$E$17,IF(AC56="ベスト16",[3]現行XD用点数換算表!$F$17,IF(AC56="ベスト32",[3]現行XD用点数換算表!$G$17,"")))))))</f>
        <v>0</v>
      </c>
      <c r="AE56" s="12"/>
      <c r="AF56" s="8">
        <f>IF(AE56="",0,IF(AE56="優勝",[3]現行XD用点数換算表!$B$18,IF(AE56="準優勝",[3]現行XD用点数換算表!$C$18,IF(AE56="ベスト4",[3]現行XD用点数換算表!$D$18,IF(AE56="ベスト8",[3]現行XD用点数換算表!$E$18,[3]現行XD用点数換算表!$F$18)))))</f>
        <v>0</v>
      </c>
      <c r="AG56" s="12"/>
      <c r="AH56" s="8">
        <f>IF(AG56="",0,IF(AG56="優勝",[3]現行XD用点数換算表!$B$19,IF(AG56="準優勝",[3]現行XD用点数換算表!$C$19,IF(AG56="ベスト4",[3]現行XD用点数換算表!$D$19,IF(AG56="ベスト8",[3]現行XD用点数換算表!$E$19,[3]現行XD用点数換算表!$F$19)))))</f>
        <v>0</v>
      </c>
      <c r="AI56" s="8">
        <f t="shared" si="7"/>
        <v>70</v>
      </c>
      <c r="AJ56" s="56">
        <f t="shared" ref="AJ56" si="12">SUM(AI56:AI57)</f>
        <v>140</v>
      </c>
    </row>
    <row r="57" spans="1:36" ht="17.25" customHeight="1" x14ac:dyDescent="0.55000000000000004">
      <c r="A57" s="57"/>
      <c r="B57" s="12" t="s">
        <v>169</v>
      </c>
      <c r="C57" s="12" t="s">
        <v>41</v>
      </c>
      <c r="D57" s="12">
        <v>1</v>
      </c>
      <c r="E57" s="25" t="s">
        <v>159</v>
      </c>
      <c r="F57" s="26" t="s">
        <v>160</v>
      </c>
      <c r="G57" s="12"/>
      <c r="H57" s="13">
        <f>IF(G57="",0,IF(G57="優勝",[3]現行XD用点数換算表!$B$2,IF(G57="準優勝",[3]現行XD用点数換算表!$C$2,IF(G57="ベスト4",[3]現行XD用点数換算表!$D$2,[3]現行XD用点数換算表!$E$2))))</f>
        <v>0</v>
      </c>
      <c r="I57" s="12" t="s">
        <v>2</v>
      </c>
      <c r="J57" s="8">
        <f>IF(I57="",0,IF(I57="優勝",[3]現行XD用点数換算表!$B$3,IF(I57="準優勝",[3]現行XD用点数換算表!$C$3,IF(I57="ベスト4",[3]現行XD用点数換算表!$D$3,[3]現行XD用点数換算表!$E$3))))</f>
        <v>70</v>
      </c>
      <c r="K57" s="12"/>
      <c r="L57" s="8">
        <f>IF(K57="",0,IF(K57="優勝",[2]現行XD用点数換算表!$B$4,IF(K57="準優勝",[2]現行XD用点数換算表!$C$4,IF(K57="ベスト4",[2]現行XD用点数換算表!$D$4,IF(K57="ベスト8",[2]現行XD用点数換算表!$E$4,IF(K57="ベスト16",[2]現行XD用点数換算表!$F$4,IF(K57="ベスト32",[2]現行XD用点数換算表!$G$4,"")))))))</f>
        <v>0</v>
      </c>
      <c r="M57" s="12"/>
      <c r="N57" s="8">
        <f>IF(M57="",0,IF(M57="優勝",[3]現行XD用点数換算表!$B$5,IF(M57="準優勝",[3]現行XD用点数換算表!$C$5,IF(M57="ベスト4",[3]現行XD用点数換算表!$D$5,IF(M57="ベスト8",[3]現行XD用点数換算表!$E$5,IF(M57="ベスト16",[3]現行XD用点数換算表!$F$5,IF(M57="ベスト32",[3]現行XD用点数換算表!$G$5,"")))))))</f>
        <v>0</v>
      </c>
      <c r="O57" s="12"/>
      <c r="P57" s="8">
        <f>IF(O57="",0,IF(O57="優勝",[3]現行XD用点数換算表!$B$6,IF(O57="準優勝",[3]現行XD用点数換算表!$C$6,IF(O57="ベスト4",[3]現行XD用点数換算表!$D$6,IF(O57="ベスト8",[3]現行XD用点数換算表!$E$6,IF(O57="ベスト16",[3]現行XD用点数換算表!$F$6,IF(O57="ベスト32",[3]現行XD用点数換算表!$G$6,"")))))))</f>
        <v>0</v>
      </c>
      <c r="Q57" s="12"/>
      <c r="R57" s="8">
        <f>IF(Q57="",0,IF(Q57="優勝",[3]現行XD用点数換算表!$B$7,IF(Q57="準優勝",[3]現行XD用点数換算表!$C$7,IF(Q57="ベスト4",[3]現行XD用点数換算表!$D$7,IF(Q57="ベスト8",[3]現行XD用点数換算表!$E$7,[3]現行XD用点数換算表!$F$7)))))</f>
        <v>0</v>
      </c>
      <c r="S57" s="12"/>
      <c r="T57" s="8">
        <f>IF(S57="",0,IF(S57="優勝",[3]現行XD用点数換算表!$B$8,IF(S57="準優勝",[3]現行XD用点数換算表!$C$8,IF(S57="ベスト4",[3]現行XD用点数換算表!$D$8,IF(S57="ベスト8",[3]現行XD用点数換算表!$E$8,[3]現行XD用点数換算表!$F$8)))))</f>
        <v>0</v>
      </c>
      <c r="U57" s="12"/>
      <c r="V57" s="14">
        <f>IF(U57="",0,IF(U57="優勝",[3]現行XD用点数換算表!$B$13,IF(U57="準優勝",[3]現行XD用点数換算表!$C$13,IF(U57="ベスト4",[3]現行XD用点数換算表!$D$13,[3]現行XD用点数換算表!$E$13))))</f>
        <v>0</v>
      </c>
      <c r="W57" s="12"/>
      <c r="X57" s="8">
        <f>IF(W57="",0,IF(W57="優勝",[3]現行XD用点数換算表!$B$14,IF(W57="準優勝",[3]現行XD用点数換算表!$C$14,IF(W57="ベスト4",[3]現行XD用点数換算表!$D$14,[3]現行XD用点数換算表!$E$14))))</f>
        <v>0</v>
      </c>
      <c r="Y57" s="12"/>
      <c r="Z57" s="8">
        <f>IF(Y57="",0,IF(Y57="優勝",[2]現行XD用点数換算表!$B$15,IF(Y57="準優勝",[2]現行XD用点数換算表!$C$15,IF(Y57="ベスト4",[2]現行XD用点数換算表!$D$15,IF(Y57="ベスト8",[2]現行XD用点数換算表!$E$15,IF(Y57="ベスト16",[2]現行XD用点数換算表!$F$15,IF(Y57="ベスト32",[2]現行XD用点数換算表!$G$15,"")))))))</f>
        <v>0</v>
      </c>
      <c r="AA57" s="12"/>
      <c r="AB57" s="8">
        <f>IF(AA57="",0,IF(AA57="優勝",[3]現行XD用点数換算表!$B$16,IF(AA57="準優勝",[3]現行XD用点数換算表!$C$16,IF(AA57="ベスト4",[3]現行XD用点数換算表!$D$16,IF(AA57="ベスト8",[3]現行XD用点数換算表!$E$16,IF(AA57="ベスト16",[3]現行XD用点数換算表!$F$16,IF(AA57="ベスト32",[3]現行XD用点数換算表!$G$16,"")))))))</f>
        <v>0</v>
      </c>
      <c r="AC57" s="12"/>
      <c r="AD57" s="8">
        <f>IF(AC57="",0,IF(AC57="優勝",[3]現行XD用点数換算表!$B$17,IF(AC57="準優勝",[3]現行XD用点数換算表!$C$17,IF(AC57="ベスト4",[3]現行XD用点数換算表!$D$17,IF(AC57="ベスト8",[3]現行XD用点数換算表!$E$17,IF(AC57="ベスト16",[3]現行XD用点数換算表!$F$17,IF(AC57="ベスト32",[3]現行XD用点数換算表!$G$17,"")))))))</f>
        <v>0</v>
      </c>
      <c r="AE57" s="12"/>
      <c r="AF57" s="8">
        <f>IF(AE57="",0,IF(AE57="優勝",[3]現行XD用点数換算表!$B$18,IF(AE57="準優勝",[3]現行XD用点数換算表!$C$18,IF(AE57="ベスト4",[3]現行XD用点数換算表!$D$18,IF(AE57="ベスト8",[3]現行XD用点数換算表!$E$18,[3]現行XD用点数換算表!$F$18)))))</f>
        <v>0</v>
      </c>
      <c r="AG57" s="12"/>
      <c r="AH57" s="8">
        <f>IF(AG57="",0,IF(AG57="優勝",[3]現行XD用点数換算表!$B$19,IF(AG57="準優勝",[3]現行XD用点数換算表!$C$19,IF(AG57="ベスト4",[3]現行XD用点数換算表!$D$19,IF(AG57="ベスト8",[3]現行XD用点数換算表!$E$19,[3]現行XD用点数換算表!$F$19)))))</f>
        <v>0</v>
      </c>
      <c r="AI57" s="8">
        <f t="shared" si="7"/>
        <v>70</v>
      </c>
      <c r="AJ57" s="57"/>
    </row>
    <row r="58" spans="1:36" ht="17.25" customHeight="1" x14ac:dyDescent="0.55000000000000004">
      <c r="A58" s="56">
        <v>28</v>
      </c>
      <c r="B58" s="12" t="s">
        <v>74</v>
      </c>
      <c r="C58" s="12" t="s">
        <v>41</v>
      </c>
      <c r="D58" s="12">
        <v>1</v>
      </c>
      <c r="E58" s="25" t="s">
        <v>159</v>
      </c>
      <c r="F58" s="26" t="s">
        <v>160</v>
      </c>
      <c r="G58" s="12" t="s">
        <v>3</v>
      </c>
      <c r="H58" s="13">
        <f>IF(G58="",0,IF(G58="優勝",[3]現行XD用点数換算表!$B$2,IF(G58="準優勝",[3]現行XD用点数換算表!$C$2,IF(G58="ベスト4",[3]現行XD用点数換算表!$D$2,[3]現行XD用点数換算表!$E$2))))</f>
        <v>20</v>
      </c>
      <c r="I58" s="12" t="s">
        <v>1</v>
      </c>
      <c r="J58" s="8">
        <f>IF(I58="",0,IF(I58="優勝",[3]現行XD用点数換算表!$B$3,IF(I58="準優勝",[3]現行XD用点数換算表!$C$3,IF(I58="ベスト4",[3]現行XD用点数換算表!$D$3,[3]現行XD用点数換算表!$E$3))))</f>
        <v>110</v>
      </c>
      <c r="K58" s="12"/>
      <c r="L58" s="8">
        <f>IF(K58="",0,IF(K58="優勝",[2]現行XD用点数換算表!$B$4,IF(K58="準優勝",[2]現行XD用点数換算表!$C$4,IF(K58="ベスト4",[2]現行XD用点数換算表!$D$4,IF(K58="ベスト8",[2]現行XD用点数換算表!$E$4,IF(K58="ベスト16",[2]現行XD用点数換算表!$F$4,IF(K58="ベスト32",[2]現行XD用点数換算表!$G$4,"")))))))</f>
        <v>0</v>
      </c>
      <c r="M58" s="12"/>
      <c r="N58" s="8">
        <f>IF(M58="",0,IF(M58="優勝",[3]現行XD用点数換算表!$B$5,IF(M58="準優勝",[3]現行XD用点数換算表!$C$5,IF(M58="ベスト4",[3]現行XD用点数換算表!$D$5,IF(M58="ベスト8",[3]現行XD用点数換算表!$E$5,IF(M58="ベスト16",[3]現行XD用点数換算表!$F$5,IF(M58="ベスト32",[3]現行XD用点数換算表!$G$5,"")))))))</f>
        <v>0</v>
      </c>
      <c r="O58" s="12"/>
      <c r="P58" s="8">
        <f>IF(O58="",0,IF(O58="優勝",[3]現行XD用点数換算表!$B$6,IF(O58="準優勝",[3]現行XD用点数換算表!$C$6,IF(O58="ベスト4",[3]現行XD用点数換算表!$D$6,IF(O58="ベスト8",[3]現行XD用点数換算表!$E$6,IF(O58="ベスト16",[3]現行XD用点数換算表!$F$6,IF(O58="ベスト32",[3]現行XD用点数換算表!$G$6,"")))))))</f>
        <v>0</v>
      </c>
      <c r="Q58" s="12"/>
      <c r="R58" s="8">
        <f>IF(Q58="",0,IF(Q58="優勝",[3]現行XD用点数換算表!$B$7,IF(Q58="準優勝",[3]現行XD用点数換算表!$C$7,IF(Q58="ベスト4",[3]現行XD用点数換算表!$D$7,IF(Q58="ベスト8",[3]現行XD用点数換算表!$E$7,[3]現行XD用点数換算表!$F$7)))))</f>
        <v>0</v>
      </c>
      <c r="S58" s="12"/>
      <c r="T58" s="8">
        <f>IF(S58="",0,IF(S58="優勝",[3]現行XD用点数換算表!$B$8,IF(S58="準優勝",[3]現行XD用点数換算表!$C$8,IF(S58="ベスト4",[3]現行XD用点数換算表!$D$8,IF(S58="ベスト8",[3]現行XD用点数換算表!$E$8,[3]現行XD用点数換算表!$F$8)))))</f>
        <v>0</v>
      </c>
      <c r="U58" s="12"/>
      <c r="V58" s="14">
        <f>IF(U58="",0,IF(U58="優勝",[3]現行XD用点数換算表!$B$13,IF(U58="準優勝",[3]現行XD用点数換算表!$C$13,IF(U58="ベスト4",[3]現行XD用点数換算表!$D$13,[3]現行XD用点数換算表!$E$13))))</f>
        <v>0</v>
      </c>
      <c r="W58" s="12"/>
      <c r="X58" s="8">
        <f>IF(W58="",0,IF(W58="優勝",[3]現行XD用点数換算表!$B$14,IF(W58="準優勝",[3]現行XD用点数換算表!$C$14,IF(W58="ベスト4",[3]現行XD用点数換算表!$D$14,[3]現行XD用点数換算表!$E$14))))</f>
        <v>0</v>
      </c>
      <c r="Y58" s="12"/>
      <c r="Z58" s="8">
        <f>IF(Y58="",0,IF(Y58="優勝",[2]現行XD用点数換算表!$B$15,IF(Y58="準優勝",[2]現行XD用点数換算表!$C$15,IF(Y58="ベスト4",[2]現行XD用点数換算表!$D$15,IF(Y58="ベスト8",[2]現行XD用点数換算表!$E$15,IF(Y58="ベスト16",[2]現行XD用点数換算表!$F$15,IF(Y58="ベスト32",[2]現行XD用点数換算表!$G$15,"")))))))</f>
        <v>0</v>
      </c>
      <c r="AA58" s="12"/>
      <c r="AB58" s="8">
        <f>IF(AA58="",0,IF(AA58="優勝",[3]現行XD用点数換算表!$B$16,IF(AA58="準優勝",[3]現行XD用点数換算表!$C$16,IF(AA58="ベスト4",[3]現行XD用点数換算表!$D$16,IF(AA58="ベスト8",[3]現行XD用点数換算表!$E$16,IF(AA58="ベスト16",[3]現行XD用点数換算表!$F$16,IF(AA58="ベスト32",[3]現行XD用点数換算表!$G$16,"")))))))</f>
        <v>0</v>
      </c>
      <c r="AC58" s="12"/>
      <c r="AD58" s="8">
        <f>IF(AC58="",0,IF(AC58="優勝",[3]現行XD用点数換算表!$B$17,IF(AC58="準優勝",[3]現行XD用点数換算表!$C$17,IF(AC58="ベスト4",[3]現行XD用点数換算表!$D$17,IF(AC58="ベスト8",[3]現行XD用点数換算表!$E$17,IF(AC58="ベスト16",[3]現行XD用点数換算表!$F$17,IF(AC58="ベスト32",[3]現行XD用点数換算表!$G$17,"")))))))</f>
        <v>0</v>
      </c>
      <c r="AE58" s="12"/>
      <c r="AF58" s="8">
        <f>IF(AE58="",0,IF(AE58="優勝",[3]現行XD用点数換算表!$B$18,IF(AE58="準優勝",[3]現行XD用点数換算表!$C$18,IF(AE58="ベスト4",[3]現行XD用点数換算表!$D$18,IF(AE58="ベスト8",[3]現行XD用点数換算表!$E$18,[3]現行XD用点数換算表!$F$18)))))</f>
        <v>0</v>
      </c>
      <c r="AG58" s="12"/>
      <c r="AH58" s="8">
        <f>IF(AG58="",0,IF(AG58="優勝",[3]現行XD用点数換算表!$B$19,IF(AG58="準優勝",[3]現行XD用点数換算表!$C$19,IF(AG58="ベスト4",[3]現行XD用点数換算表!$D$19,IF(AG58="ベスト8",[3]現行XD用点数換算表!$E$19,[3]現行XD用点数換算表!$F$19)))))</f>
        <v>0</v>
      </c>
      <c r="AI58" s="8">
        <f t="shared" si="7"/>
        <v>110</v>
      </c>
      <c r="AJ58" s="56">
        <f t="shared" ref="AJ58" si="13">SUM(AI58:AI59)</f>
        <v>140</v>
      </c>
    </row>
    <row r="59" spans="1:36" ht="17.25" customHeight="1" x14ac:dyDescent="0.55000000000000004">
      <c r="A59" s="57"/>
      <c r="B59" s="12" t="s">
        <v>170</v>
      </c>
      <c r="C59" s="12" t="s">
        <v>60</v>
      </c>
      <c r="D59" s="12">
        <v>1</v>
      </c>
      <c r="E59" s="25" t="s">
        <v>159</v>
      </c>
      <c r="F59" s="26" t="s">
        <v>160</v>
      </c>
      <c r="G59" s="12" t="s">
        <v>3</v>
      </c>
      <c r="H59" s="13">
        <f>IF(G59="",0,IF(G59="優勝",[3]現行XD用点数換算表!$B$2,IF(G59="準優勝",[3]現行XD用点数換算表!$C$2,IF(G59="ベスト4",[3]現行XD用点数換算表!$D$2,[3]現行XD用点数換算表!$E$2))))</f>
        <v>20</v>
      </c>
      <c r="I59" s="12" t="s">
        <v>3</v>
      </c>
      <c r="J59" s="8">
        <f>IF(I59="",0,IF(I59="優勝",[3]現行XD用点数換算表!$B$3,IF(I59="準優勝",[3]現行XD用点数換算表!$C$3,IF(I59="ベスト4",[3]現行XD用点数換算表!$D$3,[3]現行XD用点数換算表!$E$3))))</f>
        <v>30</v>
      </c>
      <c r="K59" s="12"/>
      <c r="L59" s="8">
        <f>IF(K59="",0,IF(K59="優勝",[2]現行XD用点数換算表!$B$4,IF(K59="準優勝",[2]現行XD用点数換算表!$C$4,IF(K59="ベスト4",[2]現行XD用点数換算表!$D$4,IF(K59="ベスト8",[2]現行XD用点数換算表!$E$4,IF(K59="ベスト16",[2]現行XD用点数換算表!$F$4,IF(K59="ベスト32",[2]現行XD用点数換算表!$G$4,"")))))))</f>
        <v>0</v>
      </c>
      <c r="M59" s="12"/>
      <c r="N59" s="8">
        <f>IF(M59="",0,IF(M59="優勝",[3]現行XD用点数換算表!$B$5,IF(M59="準優勝",[3]現行XD用点数換算表!$C$5,IF(M59="ベスト4",[3]現行XD用点数換算表!$D$5,IF(M59="ベスト8",[3]現行XD用点数換算表!$E$5,IF(M59="ベスト16",[3]現行XD用点数換算表!$F$5,IF(M59="ベスト32",[3]現行XD用点数換算表!$G$5,"")))))))</f>
        <v>0</v>
      </c>
      <c r="O59" s="12"/>
      <c r="P59" s="8">
        <f>IF(O59="",0,IF(O59="優勝",[3]現行XD用点数換算表!$B$6,IF(O59="準優勝",[3]現行XD用点数換算表!$C$6,IF(O59="ベスト4",[3]現行XD用点数換算表!$D$6,IF(O59="ベスト8",[3]現行XD用点数換算表!$E$6,IF(O59="ベスト16",[3]現行XD用点数換算表!$F$6,IF(O59="ベスト32",[3]現行XD用点数換算表!$G$6,"")))))))</f>
        <v>0</v>
      </c>
      <c r="Q59" s="12"/>
      <c r="R59" s="8">
        <f>IF(Q59="",0,IF(Q59="優勝",[3]現行XD用点数換算表!$B$7,IF(Q59="準優勝",[3]現行XD用点数換算表!$C$7,IF(Q59="ベスト4",[3]現行XD用点数換算表!$D$7,IF(Q59="ベスト8",[3]現行XD用点数換算表!$E$7,[3]現行XD用点数換算表!$F$7)))))</f>
        <v>0</v>
      </c>
      <c r="S59" s="12"/>
      <c r="T59" s="8">
        <f>IF(S59="",0,IF(S59="優勝",[3]現行XD用点数換算表!$B$8,IF(S59="準優勝",[3]現行XD用点数換算表!$C$8,IF(S59="ベスト4",[3]現行XD用点数換算表!$D$8,IF(S59="ベスト8",[3]現行XD用点数換算表!$E$8,[3]現行XD用点数換算表!$F$8)))))</f>
        <v>0</v>
      </c>
      <c r="U59" s="12"/>
      <c r="V59" s="14">
        <f>IF(U59="",0,IF(U59="優勝",[3]現行XD用点数換算表!$B$13,IF(U59="準優勝",[3]現行XD用点数換算表!$C$13,IF(U59="ベスト4",[3]現行XD用点数換算表!$D$13,[3]現行XD用点数換算表!$E$13))))</f>
        <v>0</v>
      </c>
      <c r="W59" s="12"/>
      <c r="X59" s="8">
        <f>IF(W59="",0,IF(W59="優勝",[3]現行XD用点数換算表!$B$14,IF(W59="準優勝",[3]現行XD用点数換算表!$C$14,IF(W59="ベスト4",[3]現行XD用点数換算表!$D$14,[3]現行XD用点数換算表!$E$14))))</f>
        <v>0</v>
      </c>
      <c r="Y59" s="12"/>
      <c r="Z59" s="8">
        <f>IF(Y59="",0,IF(Y59="優勝",[2]現行XD用点数換算表!$B$15,IF(Y59="準優勝",[2]現行XD用点数換算表!$C$15,IF(Y59="ベスト4",[2]現行XD用点数換算表!$D$15,IF(Y59="ベスト8",[2]現行XD用点数換算表!$E$15,IF(Y59="ベスト16",[2]現行XD用点数換算表!$F$15,IF(Y59="ベスト32",[2]現行XD用点数換算表!$G$15,"")))))))</f>
        <v>0</v>
      </c>
      <c r="AA59" s="12"/>
      <c r="AB59" s="8">
        <f>IF(AA59="",0,IF(AA59="優勝",[3]現行XD用点数換算表!$B$16,IF(AA59="準優勝",[3]現行XD用点数換算表!$C$16,IF(AA59="ベスト4",[3]現行XD用点数換算表!$D$16,IF(AA59="ベスト8",[3]現行XD用点数換算表!$E$16,IF(AA59="ベスト16",[3]現行XD用点数換算表!$F$16,IF(AA59="ベスト32",[3]現行XD用点数換算表!$G$16,"")))))))</f>
        <v>0</v>
      </c>
      <c r="AC59" s="12"/>
      <c r="AD59" s="8">
        <f>IF(AC59="",0,IF(AC59="優勝",[3]現行XD用点数換算表!$B$17,IF(AC59="準優勝",[3]現行XD用点数換算表!$C$17,IF(AC59="ベスト4",[3]現行XD用点数換算表!$D$17,IF(AC59="ベスト8",[3]現行XD用点数換算表!$E$17,IF(AC59="ベスト16",[3]現行XD用点数換算表!$F$17,IF(AC59="ベスト32",[3]現行XD用点数換算表!$G$17,"")))))))</f>
        <v>0</v>
      </c>
      <c r="AE59" s="12"/>
      <c r="AF59" s="8">
        <f>IF(AE59="",0,IF(AE59="優勝",[3]現行XD用点数換算表!$B$18,IF(AE59="準優勝",[3]現行XD用点数換算表!$C$18,IF(AE59="ベスト4",[3]現行XD用点数換算表!$D$18,IF(AE59="ベスト8",[3]現行XD用点数換算表!$E$18,[3]現行XD用点数換算表!$F$18)))))</f>
        <v>0</v>
      </c>
      <c r="AG59" s="12"/>
      <c r="AH59" s="8">
        <f>IF(AG59="",0,IF(AG59="優勝",[3]現行XD用点数換算表!$B$19,IF(AG59="準優勝",[3]現行XD用点数換算表!$C$19,IF(AG59="ベスト4",[3]現行XD用点数換算表!$D$19,IF(AG59="ベスト8",[3]現行XD用点数換算表!$E$19,[3]現行XD用点数換算表!$F$19)))))</f>
        <v>0</v>
      </c>
      <c r="AI59" s="8">
        <f t="shared" si="7"/>
        <v>30</v>
      </c>
      <c r="AJ59" s="57"/>
    </row>
    <row r="60" spans="1:36" ht="17.25" customHeight="1" x14ac:dyDescent="0.55000000000000004">
      <c r="A60" s="56">
        <v>29</v>
      </c>
      <c r="B60" s="32" t="s">
        <v>246</v>
      </c>
      <c r="C60" s="32" t="s">
        <v>227</v>
      </c>
      <c r="D60" s="32">
        <v>2</v>
      </c>
      <c r="E60" s="29" t="s">
        <v>200</v>
      </c>
      <c r="F60" s="31" t="s">
        <v>226</v>
      </c>
      <c r="G60" s="32"/>
      <c r="H60" s="30">
        <f>IF(G60="",0,IF(G60="優勝",[1]現行XD用点数換算表!$B$2,IF(G60="準優勝",[1]現行XD用点数換算表!$C$2,IF(G60="ベスト4",[1]現行XD用点数換算表!$D$2,[1]現行XD用点数換算表!$E$2))))</f>
        <v>0</v>
      </c>
      <c r="I60" s="32"/>
      <c r="J60" s="35">
        <f>IF(I60="",0,IF(I60="優勝",[1]現行XD用点数換算表!$B$3,IF(I60="準優勝",[1]現行XD用点数換算表!$C$3,IF(I60="ベスト4",[1]現行XD用点数換算表!$D$3,[1]現行XD用点数換算表!$E$3))))</f>
        <v>0</v>
      </c>
      <c r="K60" s="32"/>
      <c r="L60" s="35">
        <f>IF(K60="",0,IF(K60="優勝",[2]現行XD用点数換算表!$B$4,IF(K60="準優勝",[2]現行XD用点数換算表!$C$4,IF(K60="ベスト4",[2]現行XD用点数換算表!$D$4,IF(K60="ベスト8",[2]現行XD用点数換算表!$E$4,IF(K60="ベスト16",[2]現行XD用点数換算表!$F$4,IF(K60="ベスト32",[2]現行XD用点数換算表!$G$4,"")))))))</f>
        <v>0</v>
      </c>
      <c r="M60" s="32"/>
      <c r="N60" s="35">
        <f>IF(M60="",0,IF(M60="優勝",[1]現行XD用点数換算表!$B$5,IF(M60="準優勝",[1]現行XD用点数換算表!$C$5,IF(M60="ベスト4",[1]現行XD用点数換算表!$D$5,IF(M60="ベスト8",[1]現行XD用点数換算表!$E$5,IF(M60="ベスト16",[1]現行XD用点数換算表!$F$5,IF(M60="ベスト32",[1]現行XD用点数換算表!$G$5,"")))))))</f>
        <v>0</v>
      </c>
      <c r="O60" s="32"/>
      <c r="P60" s="35">
        <f>IF(O60="",0,IF(O60="優勝",[1]現行XD用点数換算表!$B$6,IF(O60="準優勝",[1]現行XD用点数換算表!$C$6,IF(O60="ベスト4",[1]現行XD用点数換算表!$D$6,IF(O60="ベスト8",[1]現行XD用点数換算表!$E$6,IF(O60="ベスト16",[1]現行XD用点数換算表!$F$6,IF(O60="ベスト32",[1]現行XD用点数換算表!$G$6,"")))))))</f>
        <v>0</v>
      </c>
      <c r="Q60" s="32"/>
      <c r="R60" s="35">
        <f>IF(Q60="",0,IF(Q60="優勝",[1]現行XD用点数換算表!$B$7,IF(Q60="準優勝",[1]現行XD用点数換算表!$C$7,IF(Q60="ベスト4",[1]現行XD用点数換算表!$D$7,IF(Q60="ベスト8",[1]現行XD用点数換算表!$E$7,[1]現行XD用点数換算表!$F$7)))))</f>
        <v>0</v>
      </c>
      <c r="S60" s="32"/>
      <c r="T60" s="35">
        <f>IF(S60="",0,IF(S60="優勝",[1]現行XD用点数換算表!$B$8,IF(S60="準優勝",[1]現行XD用点数換算表!$C$8,IF(S60="ベスト4",[1]現行XD用点数換算表!$D$8,IF(S60="ベスト8",[1]現行XD用点数換算表!$E$8,[1]現行XD用点数換算表!$F$8)))))</f>
        <v>0</v>
      </c>
      <c r="U60" s="32"/>
      <c r="V60" s="36">
        <f>IF(U60="",0,IF(U60="優勝",[1]現行XD用点数換算表!$B$13,IF(U60="準優勝",[1]現行XD用点数換算表!$C$13,IF(U60="ベスト4",[1]現行XD用点数換算表!$D$13,[1]現行XD用点数換算表!$E$13))))</f>
        <v>0</v>
      </c>
      <c r="W60" s="32"/>
      <c r="X60" s="35">
        <f>IF(W60="",0,IF(W60="優勝",[1]現行XD用点数換算表!$B$14,IF(W60="準優勝",[1]現行XD用点数換算表!$C$14,IF(W60="ベスト4",[1]現行XD用点数換算表!$D$14,[1]現行XD用点数換算表!$E$14))))</f>
        <v>0</v>
      </c>
      <c r="Y60" s="32"/>
      <c r="Z60" s="35">
        <f>IF(Y60="",0,IF(Y60="優勝",[2]現行XD用点数換算表!$B$15,IF(Y60="準優勝",[2]現行XD用点数換算表!$C$15,IF(Y60="ベスト4",[2]現行XD用点数換算表!$D$15,IF(Y60="ベスト8",[2]現行XD用点数換算表!$E$15,IF(Y60="ベスト16",[2]現行XD用点数換算表!$F$15,IF(Y60="ベスト32",[2]現行XD用点数換算表!$G$15,"")))))))</f>
        <v>0</v>
      </c>
      <c r="AA60" s="32"/>
      <c r="AB60" s="35">
        <f>IF(AA60="",0,IF(AA60="優勝",[1]現行XD用点数換算表!$B$16,IF(AA60="準優勝",[1]現行XD用点数換算表!$C$16,IF(AA60="ベスト4",[1]現行XD用点数換算表!$D$16,IF(AA60="ベスト8",[1]現行XD用点数換算表!$E$16,IF(AA60="ベスト16",[1]現行XD用点数換算表!$F$16,IF(AA60="ベスト32",[1]現行XD用点数換算表!$G$16,"")))))))</f>
        <v>0</v>
      </c>
      <c r="AC60" s="32"/>
      <c r="AD60" s="35">
        <f>IF(AC60="",0,IF(AC60="優勝",[1]現行XD用点数換算表!$B$17,IF(AC60="準優勝",[1]現行XD用点数換算表!$C$17,IF(AC60="ベスト4",[1]現行XD用点数換算表!$D$17,IF(AC60="ベスト8",[1]現行XD用点数換算表!$E$17,IF(AC60="ベスト16",[1]現行XD用点数換算表!$F$17,IF(AC60="ベスト32",[1]現行XD用点数換算表!$G$17,"")))))))</f>
        <v>0</v>
      </c>
      <c r="AE60" s="32"/>
      <c r="AF60" s="35">
        <f>IF(AE60="",0,IF(AE60="優勝",[1]現行XD用点数換算表!$B$18,IF(AE60="準優勝",[1]現行XD用点数換算表!$C$18,IF(AE60="ベスト4",[1]現行XD用点数換算表!$D$18,IF(AE60="ベスト8",[1]現行XD用点数換算表!$E$18,[1]現行XD用点数換算表!$F$18)))))</f>
        <v>0</v>
      </c>
      <c r="AG60" s="32"/>
      <c r="AH60" s="35">
        <f>IF(AG60="",0,IF(AG60="優勝",[1]現行XD用点数換算表!$B$19,IF(AG60="準優勝",[1]現行XD用点数換算表!$C$19,IF(AG60="ベスト4",[1]現行XD用点数換算表!$D$19,IF(AG60="ベスト8",[1]現行XD用点数換算表!$E$19,[1]現行XD用点数換算表!$F$19)))))</f>
        <v>0</v>
      </c>
      <c r="AI60" s="35">
        <f>MAX(H60,J60)+SUM(L60:T60)+MAX(V60,X60)+SUM(Z60:AH60)</f>
        <v>0</v>
      </c>
      <c r="AJ60" s="62">
        <f>SUM(AI60:AI61)</f>
        <v>130</v>
      </c>
    </row>
    <row r="61" spans="1:36" ht="17.25" customHeight="1" x14ac:dyDescent="0.55000000000000004">
      <c r="A61" s="57"/>
      <c r="B61" s="32" t="s">
        <v>245</v>
      </c>
      <c r="C61" s="32" t="s">
        <v>238</v>
      </c>
      <c r="D61" s="32">
        <v>3</v>
      </c>
      <c r="E61" s="29" t="s">
        <v>200</v>
      </c>
      <c r="F61" s="31" t="s">
        <v>226</v>
      </c>
      <c r="G61" s="32"/>
      <c r="H61" s="30">
        <f>IF(G61="",0,IF(G61="優勝",[1]現行XD用点数換算表!$B$2,IF(G61="準優勝",[1]現行XD用点数換算表!$C$2,IF(G61="ベスト4",[1]現行XD用点数換算表!$D$2,[1]現行XD用点数換算表!$E$2))))</f>
        <v>0</v>
      </c>
      <c r="I61" s="32"/>
      <c r="J61" s="35">
        <f>IF(I61="",0,IF(I61="優勝",[1]現行XD用点数換算表!$B$3,IF(I61="準優勝",[1]現行XD用点数換算表!$C$3,IF(I61="ベスト4",[1]現行XD用点数換算表!$D$3,[1]現行XD用点数換算表!$E$3))))</f>
        <v>0</v>
      </c>
      <c r="K61" s="32"/>
      <c r="L61" s="35">
        <f>IF(K61="",0,IF(K61="優勝",[2]現行XD用点数換算表!$B$4,IF(K61="準優勝",[2]現行XD用点数換算表!$C$4,IF(K61="ベスト4",[2]現行XD用点数換算表!$D$4,IF(K61="ベスト8",[2]現行XD用点数換算表!$E$4,IF(K61="ベスト16",[2]現行XD用点数換算表!$F$4,IF(K61="ベスト32",[2]現行XD用点数換算表!$G$4,"")))))))</f>
        <v>0</v>
      </c>
      <c r="M61" s="32"/>
      <c r="N61" s="35">
        <f>IF(M61="",0,IF(M61="優勝",[1]現行XD用点数換算表!$B$5,IF(M61="準優勝",[1]現行XD用点数換算表!$C$5,IF(M61="ベスト4",[1]現行XD用点数換算表!$D$5,IF(M61="ベスト8",[1]現行XD用点数換算表!$E$5,IF(M61="ベスト16",[1]現行XD用点数換算表!$F$5,IF(M61="ベスト32",[1]現行XD用点数換算表!$G$5,"")))))))</f>
        <v>0</v>
      </c>
      <c r="O61" s="32" t="s">
        <v>3</v>
      </c>
      <c r="P61" s="35">
        <f>IF(O61="",0,IF(O61="優勝",[1]現行XD用点数換算表!$B$6,IF(O61="準優勝",[1]現行XD用点数換算表!$C$6,IF(O61="ベスト4",[1]現行XD用点数換算表!$D$6,IF(O61="ベスト8",[1]現行XD用点数換算表!$E$6,IF(O61="ベスト16",[1]現行XD用点数換算表!$F$6,IF(O61="ベスト32",[1]現行XD用点数換算表!$G$6,"")))))))</f>
        <v>130</v>
      </c>
      <c r="Q61" s="32"/>
      <c r="R61" s="35">
        <f>IF(Q61="",0,IF(Q61="優勝",[1]現行XD用点数換算表!$B$7,IF(Q61="準優勝",[1]現行XD用点数換算表!$C$7,IF(Q61="ベスト4",[1]現行XD用点数換算表!$D$7,IF(Q61="ベスト8",[1]現行XD用点数換算表!$E$7,[1]現行XD用点数換算表!$F$7)))))</f>
        <v>0</v>
      </c>
      <c r="S61" s="32"/>
      <c r="T61" s="35">
        <f>IF(S61="",0,IF(S61="優勝",[1]現行XD用点数換算表!$B$8,IF(S61="準優勝",[1]現行XD用点数換算表!$C$8,IF(S61="ベスト4",[1]現行XD用点数換算表!$D$8,IF(S61="ベスト8",[1]現行XD用点数換算表!$E$8,[1]現行XD用点数換算表!$F$8)))))</f>
        <v>0</v>
      </c>
      <c r="U61" s="32"/>
      <c r="V61" s="36">
        <f>IF(U61="",0,IF(U61="優勝",[1]現行XD用点数換算表!$B$13,IF(U61="準優勝",[1]現行XD用点数換算表!$C$13,IF(U61="ベスト4",[1]現行XD用点数換算表!$D$13,[1]現行XD用点数換算表!$E$13))))</f>
        <v>0</v>
      </c>
      <c r="W61" s="32"/>
      <c r="X61" s="35">
        <f>IF(W61="",0,IF(W61="優勝",[1]現行XD用点数換算表!$B$14,IF(W61="準優勝",[1]現行XD用点数換算表!$C$14,IF(W61="ベスト4",[1]現行XD用点数換算表!$D$14,[1]現行XD用点数換算表!$E$14))))</f>
        <v>0</v>
      </c>
      <c r="Y61" s="32"/>
      <c r="Z61" s="35">
        <f>IF(Y61="",0,IF(Y61="優勝",[2]現行XD用点数換算表!$B$15,IF(Y61="準優勝",[2]現行XD用点数換算表!$C$15,IF(Y61="ベスト4",[2]現行XD用点数換算表!$D$15,IF(Y61="ベスト8",[2]現行XD用点数換算表!$E$15,IF(Y61="ベスト16",[2]現行XD用点数換算表!$F$15,IF(Y61="ベスト32",[2]現行XD用点数換算表!$G$15,"")))))))</f>
        <v>0</v>
      </c>
      <c r="AA61" s="32"/>
      <c r="AB61" s="35">
        <f>IF(AA61="",0,IF(AA61="優勝",[1]現行XD用点数換算表!$B$16,IF(AA61="準優勝",[1]現行XD用点数換算表!$C$16,IF(AA61="ベスト4",[1]現行XD用点数換算表!$D$16,IF(AA61="ベスト8",[1]現行XD用点数換算表!$E$16,IF(AA61="ベスト16",[1]現行XD用点数換算表!$F$16,IF(AA61="ベスト32",[1]現行XD用点数換算表!$G$16,"")))))))</f>
        <v>0</v>
      </c>
      <c r="AC61" s="32"/>
      <c r="AD61" s="35">
        <f>IF(AC61="",0,IF(AC61="優勝",[1]現行XD用点数換算表!$B$17,IF(AC61="準優勝",[1]現行XD用点数換算表!$C$17,IF(AC61="ベスト4",[1]現行XD用点数換算表!$D$17,IF(AC61="ベスト8",[1]現行XD用点数換算表!$E$17,IF(AC61="ベスト16",[1]現行XD用点数換算表!$F$17,IF(AC61="ベスト32",[1]現行XD用点数換算表!$G$17,"")))))))</f>
        <v>0</v>
      </c>
      <c r="AE61" s="32"/>
      <c r="AF61" s="35">
        <f>IF(AE61="",0,IF(AE61="優勝",[1]現行XD用点数換算表!$B$18,IF(AE61="準優勝",[1]現行XD用点数換算表!$C$18,IF(AE61="ベスト4",[1]現行XD用点数換算表!$D$18,IF(AE61="ベスト8",[1]現行XD用点数換算表!$E$18,[1]現行XD用点数換算表!$F$18)))))</f>
        <v>0</v>
      </c>
      <c r="AG61" s="32"/>
      <c r="AH61" s="35">
        <f>IF(AG61="",0,IF(AG61="優勝",[1]現行XD用点数換算表!$B$19,IF(AG61="準優勝",[1]現行XD用点数換算表!$C$19,IF(AG61="ベスト4",[1]現行XD用点数換算表!$D$19,IF(AG61="ベスト8",[1]現行XD用点数換算表!$E$19,[1]現行XD用点数換算表!$F$19)))))</f>
        <v>0</v>
      </c>
      <c r="AI61" s="35">
        <f>MAX(H61,J61)+SUM(L61:T61)+MAX(V61,X61)+SUM(Z61:AH61)</f>
        <v>130</v>
      </c>
      <c r="AJ61" s="63"/>
    </row>
    <row r="62" spans="1:36" ht="17.25" customHeight="1" x14ac:dyDescent="0.55000000000000004">
      <c r="A62" s="56">
        <v>30</v>
      </c>
      <c r="B62" s="12" t="s">
        <v>171</v>
      </c>
      <c r="C62" s="12" t="s">
        <v>79</v>
      </c>
      <c r="D62" s="12">
        <v>3</v>
      </c>
      <c r="E62" s="25" t="s">
        <v>159</v>
      </c>
      <c r="F62" s="26" t="s">
        <v>160</v>
      </c>
      <c r="G62" s="12"/>
      <c r="H62" s="13">
        <f>IF(G62="",0,IF(G62="優勝",[3]現行XD用点数換算表!$B$2,IF(G62="準優勝",[3]現行XD用点数換算表!$C$2,IF(G62="ベスト4",[3]現行XD用点数換算表!$D$2,[3]現行XD用点数換算表!$E$2))))</f>
        <v>0</v>
      </c>
      <c r="I62" s="12"/>
      <c r="J62" s="8">
        <f>IF(I62="",0,IF(I62="優勝",[3]現行XD用点数換算表!$B$3,IF(I62="準優勝",[3]現行XD用点数換算表!$C$3,IF(I62="ベスト4",[3]現行XD用点数換算表!$D$3,[3]現行XD用点数換算表!$E$3))))</f>
        <v>0</v>
      </c>
      <c r="K62" s="12"/>
      <c r="L62" s="8">
        <f>IF(K62="",0,IF(K62="優勝",[2]現行XD用点数換算表!$B$4,IF(K62="準優勝",[2]現行XD用点数換算表!$C$4,IF(K62="ベスト4",[2]現行XD用点数換算表!$D$4,IF(K62="ベスト8",[2]現行XD用点数換算表!$E$4,IF(K62="ベスト16",[2]現行XD用点数換算表!$F$4,IF(K62="ベスト32",[2]現行XD用点数換算表!$G$4,"")))))))</f>
        <v>0</v>
      </c>
      <c r="M62" s="12"/>
      <c r="N62" s="8">
        <f>IF(M62="",0,IF(M62="優勝",[3]現行XD用点数換算表!$B$5,IF(M62="準優勝",[3]現行XD用点数換算表!$C$5,IF(M62="ベスト4",[3]現行XD用点数換算表!$D$5,IF(M62="ベスト8",[3]現行XD用点数換算表!$E$5,IF(M62="ベスト16",[3]現行XD用点数換算表!$F$5,IF(M62="ベスト32",[3]現行XD用点数換算表!$G$5,"")))))))</f>
        <v>0</v>
      </c>
      <c r="O62" s="12" t="s">
        <v>4</v>
      </c>
      <c r="P62" s="8">
        <f>IF(O62="",0,IF(O62="優勝",[3]現行XD用点数換算表!$B$6,IF(O62="準優勝",[3]現行XD用点数換算表!$C$6,IF(O62="ベスト4",[3]現行XD用点数換算表!$D$6,IF(O62="ベスト8",[3]現行XD用点数換算表!$E$6,IF(O62="ベスト16",[3]現行XD用点数換算表!$F$6,IF(O62="ベスト32",[3]現行XD用点数換算表!$G$6,"")))))))</f>
        <v>90</v>
      </c>
      <c r="Q62" s="12"/>
      <c r="R62" s="8">
        <f>IF(Q62="",0,IF(Q62="優勝",[3]現行XD用点数換算表!$B$7,IF(Q62="準優勝",[3]現行XD用点数換算表!$C$7,IF(Q62="ベスト4",[3]現行XD用点数換算表!$D$7,IF(Q62="ベスト8",[3]現行XD用点数換算表!$E$7,[3]現行XD用点数換算表!$F$7)))))</f>
        <v>0</v>
      </c>
      <c r="S62" s="12"/>
      <c r="T62" s="8">
        <f>IF(S62="",0,IF(S62="優勝",[3]現行XD用点数換算表!$B$8,IF(S62="準優勝",[3]現行XD用点数換算表!$C$8,IF(S62="ベスト4",[3]現行XD用点数換算表!$D$8,IF(S62="ベスト8",[3]現行XD用点数換算表!$E$8,[3]現行XD用点数換算表!$F$8)))))</f>
        <v>0</v>
      </c>
      <c r="U62" s="12"/>
      <c r="V62" s="14">
        <f>IF(U62="",0,IF(U62="優勝",[3]現行XD用点数換算表!$B$13,IF(U62="準優勝",[3]現行XD用点数換算表!$C$13,IF(U62="ベスト4",[3]現行XD用点数換算表!$D$13,[3]現行XD用点数換算表!$E$13))))</f>
        <v>0</v>
      </c>
      <c r="W62" s="12"/>
      <c r="X62" s="8">
        <f>IF(W62="",0,IF(W62="優勝",[3]現行XD用点数換算表!$B$14,IF(W62="準優勝",[3]現行XD用点数換算表!$C$14,IF(W62="ベスト4",[3]現行XD用点数換算表!$D$14,[3]現行XD用点数換算表!$E$14))))</f>
        <v>0</v>
      </c>
      <c r="Y62" s="12"/>
      <c r="Z62" s="8">
        <f>IF(Y62="",0,IF(Y62="優勝",[2]現行XD用点数換算表!$B$15,IF(Y62="準優勝",[2]現行XD用点数換算表!$C$15,IF(Y62="ベスト4",[2]現行XD用点数換算表!$D$15,IF(Y62="ベスト8",[2]現行XD用点数換算表!$E$15,IF(Y62="ベスト16",[2]現行XD用点数換算表!$F$15,IF(Y62="ベスト32",[2]現行XD用点数換算表!$G$15,"")))))))</f>
        <v>0</v>
      </c>
      <c r="AA62" s="12"/>
      <c r="AB62" s="8">
        <f>IF(AA62="",0,IF(AA62="優勝",[3]現行XD用点数換算表!$B$16,IF(AA62="準優勝",[3]現行XD用点数換算表!$C$16,IF(AA62="ベスト4",[3]現行XD用点数換算表!$D$16,IF(AA62="ベスト8",[3]現行XD用点数換算表!$E$16,IF(AA62="ベスト16",[3]現行XD用点数換算表!$F$16,IF(AA62="ベスト32",[3]現行XD用点数換算表!$G$16,"")))))))</f>
        <v>0</v>
      </c>
      <c r="AC62" s="12"/>
      <c r="AD62" s="8">
        <f>IF(AC62="",0,IF(AC62="優勝",[3]現行XD用点数換算表!$B$17,IF(AC62="準優勝",[3]現行XD用点数換算表!$C$17,IF(AC62="ベスト4",[3]現行XD用点数換算表!$D$17,IF(AC62="ベスト8",[3]現行XD用点数換算表!$E$17,IF(AC62="ベスト16",[3]現行XD用点数換算表!$F$17,IF(AC62="ベスト32",[3]現行XD用点数換算表!$G$17,"")))))))</f>
        <v>0</v>
      </c>
      <c r="AE62" s="12"/>
      <c r="AF62" s="8">
        <f>IF(AE62="",0,IF(AE62="優勝",[3]現行XD用点数換算表!$B$18,IF(AE62="準優勝",[3]現行XD用点数換算表!$C$18,IF(AE62="ベスト4",[3]現行XD用点数換算表!$D$18,IF(AE62="ベスト8",[3]現行XD用点数換算表!$E$18,[3]現行XD用点数換算表!$F$18)))))</f>
        <v>0</v>
      </c>
      <c r="AG62" s="12"/>
      <c r="AH62" s="8">
        <f>IF(AG62="",0,IF(AG62="優勝",[3]現行XD用点数換算表!$B$19,IF(AG62="準優勝",[3]現行XD用点数換算表!$C$19,IF(AG62="ベスト4",[3]現行XD用点数換算表!$D$19,IF(AG62="ベスト8",[3]現行XD用点数換算表!$E$19,[3]現行XD用点数換算表!$F$19)))))</f>
        <v>0</v>
      </c>
      <c r="AI62" s="8">
        <f t="shared" si="7"/>
        <v>90</v>
      </c>
      <c r="AJ62" s="56">
        <f t="shared" ref="AJ62:AJ124" si="14">SUM(AI62:AI63)</f>
        <v>130</v>
      </c>
    </row>
    <row r="63" spans="1:36" ht="17.25" customHeight="1" x14ac:dyDescent="0.55000000000000004">
      <c r="A63" s="57"/>
      <c r="B63" s="12" t="s">
        <v>172</v>
      </c>
      <c r="C63" s="12" t="s">
        <v>52</v>
      </c>
      <c r="D63" s="12">
        <v>4</v>
      </c>
      <c r="E63" s="25" t="s">
        <v>159</v>
      </c>
      <c r="F63" s="26" t="s">
        <v>160</v>
      </c>
      <c r="G63" s="12"/>
      <c r="H63" s="13">
        <f>IF(G63="",0,IF(G63="優勝",[3]現行XD用点数換算表!$B$2,IF(G63="準優勝",[3]現行XD用点数換算表!$C$2,IF(G63="ベスト4",[3]現行XD用点数換算表!$D$2,[3]現行XD用点数換算表!$E$2))))</f>
        <v>0</v>
      </c>
      <c r="I63" s="12"/>
      <c r="J63" s="8">
        <f>IF(I63="",0,IF(I63="優勝",[3]現行XD用点数換算表!$B$3,IF(I63="準優勝",[3]現行XD用点数換算表!$C$3,IF(I63="ベスト4",[3]現行XD用点数換算表!$D$3,[3]現行XD用点数換算表!$E$3))))</f>
        <v>0</v>
      </c>
      <c r="K63" s="12"/>
      <c r="L63" s="8">
        <f>IF(K63="",0,IF(K63="優勝",[2]現行XD用点数換算表!$B$4,IF(K63="準優勝",[2]現行XD用点数換算表!$C$4,IF(K63="ベスト4",[2]現行XD用点数換算表!$D$4,IF(K63="ベスト8",[2]現行XD用点数換算表!$E$4,IF(K63="ベスト16",[2]現行XD用点数換算表!$F$4,IF(K63="ベスト32",[2]現行XD用点数換算表!$G$4,"")))))))</f>
        <v>0</v>
      </c>
      <c r="M63" s="12" t="s">
        <v>4</v>
      </c>
      <c r="N63" s="8">
        <f>IF(M63="",0,IF(M63="優勝",[3]現行XD用点数換算表!$B$5,IF(M63="準優勝",[3]現行XD用点数換算表!$C$5,IF(M63="ベスト4",[3]現行XD用点数換算表!$D$5,IF(M63="ベスト8",[3]現行XD用点数換算表!$E$5,IF(M63="ベスト16",[3]現行XD用点数換算表!$F$5,IF(M63="ベスト32",[3]現行XD用点数換算表!$G$5,"")))))))</f>
        <v>40</v>
      </c>
      <c r="O63" s="12"/>
      <c r="P63" s="8">
        <f>IF(O63="",0,IF(O63="優勝",[3]現行XD用点数換算表!$B$6,IF(O63="準優勝",[3]現行XD用点数換算表!$C$6,IF(O63="ベスト4",[3]現行XD用点数換算表!$D$6,IF(O63="ベスト8",[3]現行XD用点数換算表!$E$6,IF(O63="ベスト16",[3]現行XD用点数換算表!$F$6,IF(O63="ベスト32",[3]現行XD用点数換算表!$G$6,"")))))))</f>
        <v>0</v>
      </c>
      <c r="Q63" s="12"/>
      <c r="R63" s="8">
        <f>IF(Q63="",0,IF(Q63="優勝",[3]現行XD用点数換算表!$B$7,IF(Q63="準優勝",[3]現行XD用点数換算表!$C$7,IF(Q63="ベスト4",[3]現行XD用点数換算表!$D$7,IF(Q63="ベスト8",[3]現行XD用点数換算表!$E$7,[3]現行XD用点数換算表!$F$7)))))</f>
        <v>0</v>
      </c>
      <c r="S63" s="12"/>
      <c r="T63" s="8">
        <f>IF(S63="",0,IF(S63="優勝",[3]現行XD用点数換算表!$B$8,IF(S63="準優勝",[3]現行XD用点数換算表!$C$8,IF(S63="ベスト4",[3]現行XD用点数換算表!$D$8,IF(S63="ベスト8",[3]現行XD用点数換算表!$E$8,[3]現行XD用点数換算表!$F$8)))))</f>
        <v>0</v>
      </c>
      <c r="U63" s="12"/>
      <c r="V63" s="14">
        <f>IF(U63="",0,IF(U63="優勝",[3]現行XD用点数換算表!$B$13,IF(U63="準優勝",[3]現行XD用点数換算表!$C$13,IF(U63="ベスト4",[3]現行XD用点数換算表!$D$13,[3]現行XD用点数換算表!$E$13))))</f>
        <v>0</v>
      </c>
      <c r="W63" s="12"/>
      <c r="X63" s="8">
        <f>IF(W63="",0,IF(W63="優勝",[3]現行XD用点数換算表!$B$14,IF(W63="準優勝",[3]現行XD用点数換算表!$C$14,IF(W63="ベスト4",[3]現行XD用点数換算表!$D$14,[3]現行XD用点数換算表!$E$14))))</f>
        <v>0</v>
      </c>
      <c r="Y63" s="12"/>
      <c r="Z63" s="8">
        <f>IF(Y63="",0,IF(Y63="優勝",[2]現行XD用点数換算表!$B$15,IF(Y63="準優勝",[2]現行XD用点数換算表!$C$15,IF(Y63="ベスト4",[2]現行XD用点数換算表!$D$15,IF(Y63="ベスト8",[2]現行XD用点数換算表!$E$15,IF(Y63="ベスト16",[2]現行XD用点数換算表!$F$15,IF(Y63="ベスト32",[2]現行XD用点数換算表!$G$15,"")))))))</f>
        <v>0</v>
      </c>
      <c r="AA63" s="12"/>
      <c r="AB63" s="8">
        <f>IF(AA63="",0,IF(AA63="優勝",[3]現行XD用点数換算表!$B$16,IF(AA63="準優勝",[3]現行XD用点数換算表!$C$16,IF(AA63="ベスト4",[3]現行XD用点数換算表!$D$16,IF(AA63="ベスト8",[3]現行XD用点数換算表!$E$16,IF(AA63="ベスト16",[3]現行XD用点数換算表!$F$16,IF(AA63="ベスト32",[3]現行XD用点数換算表!$G$16,"")))))))</f>
        <v>0</v>
      </c>
      <c r="AC63" s="12"/>
      <c r="AD63" s="8">
        <f>IF(AC63="",0,IF(AC63="優勝",[3]現行XD用点数換算表!$B$17,IF(AC63="準優勝",[3]現行XD用点数換算表!$C$17,IF(AC63="ベスト4",[3]現行XD用点数換算表!$D$17,IF(AC63="ベスト8",[3]現行XD用点数換算表!$E$17,IF(AC63="ベスト16",[3]現行XD用点数換算表!$F$17,IF(AC63="ベスト32",[3]現行XD用点数換算表!$G$17,"")))))))</f>
        <v>0</v>
      </c>
      <c r="AE63" s="12"/>
      <c r="AF63" s="8">
        <f>IF(AE63="",0,IF(AE63="優勝",[3]現行XD用点数換算表!$B$18,IF(AE63="準優勝",[3]現行XD用点数換算表!$C$18,IF(AE63="ベスト4",[3]現行XD用点数換算表!$D$18,IF(AE63="ベスト8",[3]現行XD用点数換算表!$E$18,[3]現行XD用点数換算表!$F$18)))))</f>
        <v>0</v>
      </c>
      <c r="AG63" s="12"/>
      <c r="AH63" s="8">
        <f>IF(AG63="",0,IF(AG63="優勝",[3]現行XD用点数換算表!$B$19,IF(AG63="準優勝",[3]現行XD用点数換算表!$C$19,IF(AG63="ベスト4",[3]現行XD用点数換算表!$D$19,IF(AG63="ベスト8",[3]現行XD用点数換算表!$E$19,[3]現行XD用点数換算表!$F$19)))))</f>
        <v>0</v>
      </c>
      <c r="AI63" s="8">
        <f t="shared" si="7"/>
        <v>40</v>
      </c>
      <c r="AJ63" s="57"/>
    </row>
    <row r="64" spans="1:36" ht="17.25" customHeight="1" x14ac:dyDescent="0.55000000000000004">
      <c r="A64" s="56">
        <v>31</v>
      </c>
      <c r="B64" s="12" t="s">
        <v>70</v>
      </c>
      <c r="C64" s="12" t="s">
        <v>41</v>
      </c>
      <c r="D64" s="12">
        <v>3</v>
      </c>
      <c r="E64" s="25" t="s">
        <v>159</v>
      </c>
      <c r="F64" s="26" t="s">
        <v>160</v>
      </c>
      <c r="G64" s="12"/>
      <c r="H64" s="13">
        <f>IF(G64="",0,IF(G64="優勝",[3]現行XD用点数換算表!$B$2,IF(G64="準優勝",[3]現行XD用点数換算表!$C$2,IF(G64="ベスト4",[3]現行XD用点数換算表!$D$2,[3]現行XD用点数換算表!$E$2))))</f>
        <v>0</v>
      </c>
      <c r="I64" s="12"/>
      <c r="J64" s="8">
        <f>IF(I64="",0,IF(I64="優勝",[3]現行XD用点数換算表!$B$3,IF(I64="準優勝",[3]現行XD用点数換算表!$C$3,IF(I64="ベスト4",[3]現行XD用点数換算表!$D$3,[3]現行XD用点数換算表!$E$3))))</f>
        <v>0</v>
      </c>
      <c r="K64" s="12"/>
      <c r="L64" s="8">
        <f>IF(K64="",0,IF(K64="優勝",[2]現行XD用点数換算表!$B$4,IF(K64="準優勝",[2]現行XD用点数換算表!$C$4,IF(K64="ベスト4",[2]現行XD用点数換算表!$D$4,IF(K64="ベスト8",[2]現行XD用点数換算表!$E$4,IF(K64="ベスト16",[2]現行XD用点数換算表!$F$4,IF(K64="ベスト32",[2]現行XD用点数換算表!$G$4,"")))))))</f>
        <v>0</v>
      </c>
      <c r="M64" s="12"/>
      <c r="N64" s="8">
        <f>IF(M64="",0,IF(M64="優勝",[3]現行XD用点数換算表!$B$5,IF(M64="準優勝",[3]現行XD用点数換算表!$C$5,IF(M64="ベスト4",[3]現行XD用点数換算表!$D$5,IF(M64="ベスト8",[3]現行XD用点数換算表!$E$5,IF(M64="ベスト16",[3]現行XD用点数換算表!$F$5,IF(M64="ベスト32",[3]現行XD用点数換算表!$G$5,"")))))))</f>
        <v>0</v>
      </c>
      <c r="O64" s="12" t="s">
        <v>3</v>
      </c>
      <c r="P64" s="8">
        <f>IF(O64="",0,IF(O64="優勝",[3]現行XD用点数換算表!$B$6,IF(O64="準優勝",[3]現行XD用点数換算表!$C$6,IF(O64="ベスト4",[3]現行XD用点数換算表!$D$6,IF(O64="ベスト8",[3]現行XD用点数換算表!$E$6,IF(O64="ベスト16",[3]現行XD用点数換算表!$F$6,IF(O64="ベスト32",[3]現行XD用点数換算表!$G$6,"")))))))</f>
        <v>130</v>
      </c>
      <c r="Q64" s="12"/>
      <c r="R64" s="8">
        <f>IF(Q64="",0,IF(Q64="優勝",[3]現行XD用点数換算表!$B$7,IF(Q64="準優勝",[3]現行XD用点数換算表!$C$7,IF(Q64="ベスト4",[3]現行XD用点数換算表!$D$7,IF(Q64="ベスト8",[3]現行XD用点数換算表!$E$7,[3]現行XD用点数換算表!$F$7)))))</f>
        <v>0</v>
      </c>
      <c r="S64" s="12"/>
      <c r="T64" s="8">
        <f>IF(S64="",0,IF(S64="優勝",[3]現行XD用点数換算表!$B$8,IF(S64="準優勝",[3]現行XD用点数換算表!$C$8,IF(S64="ベスト4",[3]現行XD用点数換算表!$D$8,IF(S64="ベスト8",[3]現行XD用点数換算表!$E$8,[3]現行XD用点数換算表!$F$8)))))</f>
        <v>0</v>
      </c>
      <c r="U64" s="12"/>
      <c r="V64" s="14">
        <f>IF(U64="",0,IF(U64="優勝",[3]現行XD用点数換算表!$B$13,IF(U64="準優勝",[3]現行XD用点数換算表!$C$13,IF(U64="ベスト4",[3]現行XD用点数換算表!$D$13,[3]現行XD用点数換算表!$E$13))))</f>
        <v>0</v>
      </c>
      <c r="W64" s="12"/>
      <c r="X64" s="8">
        <f>IF(W64="",0,IF(W64="優勝",[3]現行XD用点数換算表!$B$14,IF(W64="準優勝",[3]現行XD用点数換算表!$C$14,IF(W64="ベスト4",[3]現行XD用点数換算表!$D$14,[3]現行XD用点数換算表!$E$14))))</f>
        <v>0</v>
      </c>
      <c r="Y64" s="12"/>
      <c r="Z64" s="8">
        <f>IF(Y64="",0,IF(Y64="優勝",[2]現行XD用点数換算表!$B$15,IF(Y64="準優勝",[2]現行XD用点数換算表!$C$15,IF(Y64="ベスト4",[2]現行XD用点数換算表!$D$15,IF(Y64="ベスト8",[2]現行XD用点数換算表!$E$15,IF(Y64="ベスト16",[2]現行XD用点数換算表!$F$15,IF(Y64="ベスト32",[2]現行XD用点数換算表!$G$15,"")))))))</f>
        <v>0</v>
      </c>
      <c r="AA64" s="12"/>
      <c r="AB64" s="8">
        <f>IF(AA64="",0,IF(AA64="優勝",[3]現行XD用点数換算表!$B$16,IF(AA64="準優勝",[3]現行XD用点数換算表!$C$16,IF(AA64="ベスト4",[3]現行XD用点数換算表!$D$16,IF(AA64="ベスト8",[3]現行XD用点数換算表!$E$16,IF(AA64="ベスト16",[3]現行XD用点数換算表!$F$16,IF(AA64="ベスト32",[3]現行XD用点数換算表!$G$16,"")))))))</f>
        <v>0</v>
      </c>
      <c r="AC64" s="12"/>
      <c r="AD64" s="8">
        <f>IF(AC64="",0,IF(AC64="優勝",[3]現行XD用点数換算表!$B$17,IF(AC64="準優勝",[3]現行XD用点数換算表!$C$17,IF(AC64="ベスト4",[3]現行XD用点数換算表!$D$17,IF(AC64="ベスト8",[3]現行XD用点数換算表!$E$17,IF(AC64="ベスト16",[3]現行XD用点数換算表!$F$17,IF(AC64="ベスト32",[3]現行XD用点数換算表!$G$17,"")))))))</f>
        <v>0</v>
      </c>
      <c r="AE64" s="12"/>
      <c r="AF64" s="8">
        <f>IF(AE64="",0,IF(AE64="優勝",[3]現行XD用点数換算表!$B$18,IF(AE64="準優勝",[3]現行XD用点数換算表!$C$18,IF(AE64="ベスト4",[3]現行XD用点数換算表!$D$18,IF(AE64="ベスト8",[3]現行XD用点数換算表!$E$18,[3]現行XD用点数換算表!$F$18)))))</f>
        <v>0</v>
      </c>
      <c r="AG64" s="12"/>
      <c r="AH64" s="8">
        <f>IF(AG64="",0,IF(AG64="優勝",[3]現行XD用点数換算表!$B$19,IF(AG64="準優勝",[3]現行XD用点数換算表!$C$19,IF(AG64="ベスト4",[3]現行XD用点数換算表!$D$19,IF(AG64="ベスト8",[3]現行XD用点数換算表!$E$19,[3]現行XD用点数換算表!$F$19)))))</f>
        <v>0</v>
      </c>
      <c r="AI64" s="8">
        <f t="shared" si="7"/>
        <v>130</v>
      </c>
      <c r="AJ64" s="56">
        <f t="shared" si="14"/>
        <v>130</v>
      </c>
    </row>
    <row r="65" spans="1:36" ht="17.25" customHeight="1" x14ac:dyDescent="0.55000000000000004">
      <c r="A65" s="57"/>
      <c r="B65" s="12" t="s">
        <v>173</v>
      </c>
      <c r="C65" s="12" t="s">
        <v>41</v>
      </c>
      <c r="D65" s="12">
        <v>3</v>
      </c>
      <c r="E65" s="25" t="s">
        <v>159</v>
      </c>
      <c r="F65" s="26" t="s">
        <v>160</v>
      </c>
      <c r="G65" s="12"/>
      <c r="H65" s="13">
        <f>IF(G65="",0,IF(G65="優勝",[3]現行XD用点数換算表!$B$2,IF(G65="準優勝",[3]現行XD用点数換算表!$C$2,IF(G65="ベスト4",[3]現行XD用点数換算表!$D$2,[3]現行XD用点数換算表!$E$2))))</f>
        <v>0</v>
      </c>
      <c r="I65" s="12"/>
      <c r="J65" s="8">
        <f>IF(I65="",0,IF(I65="優勝",[3]現行XD用点数換算表!$B$3,IF(I65="準優勝",[3]現行XD用点数換算表!$C$3,IF(I65="ベスト4",[3]現行XD用点数換算表!$D$3,[3]現行XD用点数換算表!$E$3))))</f>
        <v>0</v>
      </c>
      <c r="K65" s="12"/>
      <c r="L65" s="8">
        <f>IF(K65="",0,IF(K65="優勝",[2]現行XD用点数換算表!$B$4,IF(K65="準優勝",[2]現行XD用点数換算表!$C$4,IF(K65="ベスト4",[2]現行XD用点数換算表!$D$4,IF(K65="ベスト8",[2]現行XD用点数換算表!$E$4,IF(K65="ベスト16",[2]現行XD用点数換算表!$F$4,IF(K65="ベスト32",[2]現行XD用点数換算表!$G$4,"")))))))</f>
        <v>0</v>
      </c>
      <c r="M65" s="12"/>
      <c r="N65" s="8">
        <f>IF(M65="",0,IF(M65="優勝",[3]現行XD用点数換算表!$B$5,IF(M65="準優勝",[3]現行XD用点数換算表!$C$5,IF(M65="ベスト4",[3]現行XD用点数換算表!$D$5,IF(M65="ベスト8",[3]現行XD用点数換算表!$E$5,IF(M65="ベスト16",[3]現行XD用点数換算表!$F$5,IF(M65="ベスト32",[3]現行XD用点数換算表!$G$5,"")))))))</f>
        <v>0</v>
      </c>
      <c r="O65" s="12"/>
      <c r="P65" s="8">
        <f>IF(O65="",0,IF(O65="優勝",[3]現行XD用点数換算表!$B$6,IF(O65="準優勝",[3]現行XD用点数換算表!$C$6,IF(O65="ベスト4",[3]現行XD用点数換算表!$D$6,IF(O65="ベスト8",[3]現行XD用点数換算表!$E$6,IF(O65="ベスト16",[3]現行XD用点数換算表!$F$6,IF(O65="ベスト32",[3]現行XD用点数換算表!$G$6,"")))))))</f>
        <v>0</v>
      </c>
      <c r="Q65" s="12"/>
      <c r="R65" s="8">
        <f>IF(Q65="",0,IF(Q65="優勝",[3]現行XD用点数換算表!$B$7,IF(Q65="準優勝",[3]現行XD用点数換算表!$C$7,IF(Q65="ベスト4",[3]現行XD用点数換算表!$D$7,IF(Q65="ベスト8",[3]現行XD用点数換算表!$E$7,[3]現行XD用点数換算表!$F$7)))))</f>
        <v>0</v>
      </c>
      <c r="S65" s="12"/>
      <c r="T65" s="8">
        <f>IF(S65="",0,IF(S65="優勝",[3]現行XD用点数換算表!$B$8,IF(S65="準優勝",[3]現行XD用点数換算表!$C$8,IF(S65="ベスト4",[3]現行XD用点数換算表!$D$8,IF(S65="ベスト8",[3]現行XD用点数換算表!$E$8,[3]現行XD用点数換算表!$F$8)))))</f>
        <v>0</v>
      </c>
      <c r="U65" s="12"/>
      <c r="V65" s="14">
        <f>IF(U65="",0,IF(U65="優勝",[3]現行XD用点数換算表!$B$13,IF(U65="準優勝",[3]現行XD用点数換算表!$C$13,IF(U65="ベスト4",[3]現行XD用点数換算表!$D$13,[3]現行XD用点数換算表!$E$13))))</f>
        <v>0</v>
      </c>
      <c r="W65" s="12"/>
      <c r="X65" s="8">
        <f>IF(W65="",0,IF(W65="優勝",[3]現行XD用点数換算表!$B$14,IF(W65="準優勝",[3]現行XD用点数換算表!$C$14,IF(W65="ベスト4",[3]現行XD用点数換算表!$D$14,[3]現行XD用点数換算表!$E$14))))</f>
        <v>0</v>
      </c>
      <c r="Y65" s="12"/>
      <c r="Z65" s="8">
        <f>IF(Y65="",0,IF(Y65="優勝",[2]現行XD用点数換算表!$B$15,IF(Y65="準優勝",[2]現行XD用点数換算表!$C$15,IF(Y65="ベスト4",[2]現行XD用点数換算表!$D$15,IF(Y65="ベスト8",[2]現行XD用点数換算表!$E$15,IF(Y65="ベスト16",[2]現行XD用点数換算表!$F$15,IF(Y65="ベスト32",[2]現行XD用点数換算表!$G$15,"")))))))</f>
        <v>0</v>
      </c>
      <c r="AA65" s="12"/>
      <c r="AB65" s="8">
        <f>IF(AA65="",0,IF(AA65="優勝",[3]現行XD用点数換算表!$B$16,IF(AA65="準優勝",[3]現行XD用点数換算表!$C$16,IF(AA65="ベスト4",[3]現行XD用点数換算表!$D$16,IF(AA65="ベスト8",[3]現行XD用点数換算表!$E$16,IF(AA65="ベスト16",[3]現行XD用点数換算表!$F$16,IF(AA65="ベスト32",[3]現行XD用点数換算表!$G$16,"")))))))</f>
        <v>0</v>
      </c>
      <c r="AC65" s="12"/>
      <c r="AD65" s="8">
        <f>IF(AC65="",0,IF(AC65="優勝",[3]現行XD用点数換算表!$B$17,IF(AC65="準優勝",[3]現行XD用点数換算表!$C$17,IF(AC65="ベスト4",[3]現行XD用点数換算表!$D$17,IF(AC65="ベスト8",[3]現行XD用点数換算表!$E$17,IF(AC65="ベスト16",[3]現行XD用点数換算表!$F$17,IF(AC65="ベスト32",[3]現行XD用点数換算表!$G$17,"")))))))</f>
        <v>0</v>
      </c>
      <c r="AE65" s="12"/>
      <c r="AF65" s="8">
        <f>IF(AE65="",0,IF(AE65="優勝",[3]現行XD用点数換算表!$B$18,IF(AE65="準優勝",[3]現行XD用点数換算表!$C$18,IF(AE65="ベスト4",[3]現行XD用点数換算表!$D$18,IF(AE65="ベスト8",[3]現行XD用点数換算表!$E$18,[3]現行XD用点数換算表!$F$18)))))</f>
        <v>0</v>
      </c>
      <c r="AG65" s="12"/>
      <c r="AH65" s="8">
        <f>IF(AG65="",0,IF(AG65="優勝",[3]現行XD用点数換算表!$B$19,IF(AG65="準優勝",[3]現行XD用点数換算表!$C$19,IF(AG65="ベスト4",[3]現行XD用点数換算表!$D$19,IF(AG65="ベスト8",[3]現行XD用点数換算表!$E$19,[3]現行XD用点数換算表!$F$19)))))</f>
        <v>0</v>
      </c>
      <c r="AI65" s="8">
        <f t="shared" si="7"/>
        <v>0</v>
      </c>
      <c r="AJ65" s="57"/>
    </row>
    <row r="66" spans="1:36" ht="15" customHeight="1" x14ac:dyDescent="0.55000000000000004">
      <c r="A66" s="56">
        <v>32</v>
      </c>
      <c r="B66" s="44" t="s">
        <v>299</v>
      </c>
      <c r="C66" s="43" t="s">
        <v>292</v>
      </c>
      <c r="D66" s="44">
        <v>4</v>
      </c>
      <c r="E66" s="42" t="s">
        <v>291</v>
      </c>
      <c r="F66" s="31" t="s">
        <v>226</v>
      </c>
      <c r="G66" s="32"/>
      <c r="H66" s="30">
        <f>IF(G66="",0,IF(G66="優勝",[4]現行XD用点数換算表!$B$2,IF(G66="準優勝",[4]現行XD用点数換算表!$C$2,IF(G66="ベスト4",[4]現行XD用点数換算表!$D$2,[4]現行XD用点数換算表!$E$2))))</f>
        <v>0</v>
      </c>
      <c r="I66" s="32"/>
      <c r="J66" s="35">
        <f>IF(I66="",0,IF(I66="優勝",[4]現行XD用点数換算表!$B$3,IF(I66="準優勝",[4]現行XD用点数換算表!$C$3,IF(I66="ベスト4",[4]現行XD用点数換算表!$D$3,[4]現行XD用点数換算表!$E$3))))</f>
        <v>0</v>
      </c>
      <c r="K66" s="32"/>
      <c r="L66" s="35">
        <f>IF(K66="",0,IF(K66="優勝",[2]現行XD用点数換算表!$B$4,IF(K66="準優勝",[2]現行XD用点数換算表!$C$4,IF(K66="ベスト4",[2]現行XD用点数換算表!$D$4,IF(K66="ベスト8",[2]現行XD用点数換算表!$E$4,IF(K66="ベスト16",[2]現行XD用点数換算表!$F$4,IF(K66="ベスト32",[2]現行XD用点数換算表!$G$4,"")))))))</f>
        <v>0</v>
      </c>
      <c r="M66" s="32"/>
      <c r="N66" s="35">
        <f>IF(M66="",0,IF(M66="優勝",[4]現行XD用点数換算表!$B$5,IF(M66="準優勝",[4]現行XD用点数換算表!$C$5,IF(M66="ベスト4",[4]現行XD用点数換算表!$D$5,IF(M66="ベスト8",[4]現行XD用点数換算表!$E$5,IF(M66="ベスト16",[4]現行XD用点数換算表!$F$5,IF(M66="ベスト32",[4]現行XD用点数換算表!$G$5,"")))))))</f>
        <v>0</v>
      </c>
      <c r="O66" s="32" t="s">
        <v>4</v>
      </c>
      <c r="P66" s="35">
        <f>IF(O66="",0,IF(O66="優勝",[4]現行XD用点数換算表!$B$6,IF(O66="準優勝",[4]現行XD用点数換算表!$C$6,IF(O66="ベスト4",[4]現行XD用点数換算表!$D$6,IF(O66="ベスト8",[4]現行XD用点数換算表!$E$6,IF(O66="ベスト16",[4]現行XD用点数換算表!$F$6,IF(O66="ベスト32",[4]現行XD用点数換算表!$G$6,"")))))))</f>
        <v>90</v>
      </c>
      <c r="Q66" s="32"/>
      <c r="R66" s="35">
        <f>IF(Q66="",0,IF(Q66="優勝",[4]現行XD用点数換算表!$B$7,IF(Q66="準優勝",[4]現行XD用点数換算表!$C$7,IF(Q66="ベスト4",[4]現行XD用点数換算表!$D$7,IF(Q66="ベスト8",[4]現行XD用点数換算表!$E$7,[4]現行XD用点数換算表!$F$7)))))</f>
        <v>0</v>
      </c>
      <c r="S66" s="32"/>
      <c r="T66" s="35">
        <f>IF(S66="",0,IF(S66="優勝",[4]現行XD用点数換算表!$B$8,IF(S66="準優勝",[4]現行XD用点数換算表!$C$8,IF(S66="ベスト4",[4]現行XD用点数換算表!$D$8,IF(S66="ベスト8",[4]現行XD用点数換算表!$E$8,[4]現行XD用点数換算表!$F$8)))))</f>
        <v>0</v>
      </c>
      <c r="U66" s="32"/>
      <c r="V66" s="36">
        <f>IF(U66="",0,IF(U66="優勝",[4]現行XD用点数換算表!$B$13,IF(U66="準優勝",[4]現行XD用点数換算表!$C$13,IF(U66="ベスト4",[4]現行XD用点数換算表!$D$13,[4]現行XD用点数換算表!$E$13))))</f>
        <v>0</v>
      </c>
      <c r="W66" s="32"/>
      <c r="X66" s="35">
        <f>IF(W66="",0,IF(W66="優勝",[4]現行XD用点数換算表!$B$14,IF(W66="準優勝",[4]現行XD用点数換算表!$C$14,IF(W66="ベスト4",[4]現行XD用点数換算表!$D$14,[4]現行XD用点数換算表!$E$14))))</f>
        <v>0</v>
      </c>
      <c r="Y66" s="32"/>
      <c r="Z66" s="35">
        <f>IF(Y66="",0,IF(Y66="優勝",[2]現行XD用点数換算表!$B$15,IF(Y66="準優勝",[2]現行XD用点数換算表!$C$15,IF(Y66="ベスト4",[2]現行XD用点数換算表!$D$15,IF(Y66="ベスト8",[2]現行XD用点数換算表!$E$15,IF(Y66="ベスト16",[2]現行XD用点数換算表!$F$15,IF(Y66="ベスト32",[2]現行XD用点数換算表!$G$15,"")))))))</f>
        <v>0</v>
      </c>
      <c r="AA66" s="32"/>
      <c r="AB66" s="35">
        <f>IF(AA66="",0,IF(AA66="優勝",[4]現行XD用点数換算表!$B$16,IF(AA66="準優勝",[4]現行XD用点数換算表!$C$16,IF(AA66="ベスト4",[4]現行XD用点数換算表!$D$16,IF(AA66="ベスト8",[4]現行XD用点数換算表!$E$16,IF(AA66="ベスト16",[4]現行XD用点数換算表!$F$16,IF(AA66="ベスト32",[4]現行XD用点数換算表!$G$16,"")))))))</f>
        <v>0</v>
      </c>
      <c r="AC66" s="32"/>
      <c r="AD66" s="35">
        <f>IF(AC66="",0,IF(AC66="優勝",[4]現行XD用点数換算表!$B$17,IF(AC66="準優勝",[4]現行XD用点数換算表!$C$17,IF(AC66="ベスト4",[4]現行XD用点数換算表!$D$17,IF(AC66="ベスト8",[4]現行XD用点数換算表!$E$17,IF(AC66="ベスト16",[4]現行XD用点数換算表!$F$17,IF(AC66="ベスト32",[4]現行XD用点数換算表!$G$17,"")))))))</f>
        <v>0</v>
      </c>
      <c r="AE66" s="32"/>
      <c r="AF66" s="35">
        <f>IF(AE66="",0,IF(AE66="優勝",[4]現行XD用点数換算表!$B$18,IF(AE66="準優勝",[4]現行XD用点数換算表!$C$18,IF(AE66="ベスト4",[4]現行XD用点数換算表!$D$18,IF(AE66="ベスト8",[4]現行XD用点数換算表!$E$18,[4]現行XD用点数換算表!$F$18)))))</f>
        <v>0</v>
      </c>
      <c r="AG66" s="32"/>
      <c r="AH66" s="35">
        <f>IF(AG66="",0,IF(AG66="優勝",[4]現行XD用点数換算表!$B$19,IF(AG66="準優勝",[4]現行XD用点数換算表!$C$19,IF(AG66="ベスト4",[4]現行XD用点数換算表!$D$19,IF(AG66="ベスト8",[4]現行XD用点数換算表!$E$19,[4]現行XD用点数換算表!$F$19)))))</f>
        <v>0</v>
      </c>
      <c r="AI66" s="35">
        <f t="shared" ref="AI66:AI71" si="15">MAX(H66,J66)+SUM(L66:T66)+MAX(V66,X66)+SUM(Z66:AH66)</f>
        <v>90</v>
      </c>
      <c r="AJ66" s="56">
        <f t="shared" si="14"/>
        <v>120</v>
      </c>
    </row>
    <row r="67" spans="1:36" ht="15" customHeight="1" x14ac:dyDescent="0.55000000000000004">
      <c r="A67" s="57"/>
      <c r="B67" s="44" t="s">
        <v>298</v>
      </c>
      <c r="C67" s="43" t="s">
        <v>292</v>
      </c>
      <c r="D67" s="44">
        <v>4</v>
      </c>
      <c r="E67" s="42" t="s">
        <v>291</v>
      </c>
      <c r="F67" s="31" t="s">
        <v>226</v>
      </c>
      <c r="G67" s="32"/>
      <c r="H67" s="30">
        <f>IF(G67="",0,IF(G67="優勝",[4]現行XD用点数換算表!$B$2,IF(G67="準優勝",[4]現行XD用点数換算表!$C$2,IF(G67="ベスト4",[4]現行XD用点数換算表!$D$2,[4]現行XD用点数換算表!$E$2))))</f>
        <v>0</v>
      </c>
      <c r="I67" s="32"/>
      <c r="J67" s="35">
        <f>IF(I67="",0,IF(I67="優勝",[4]現行XD用点数換算表!$B$3,IF(I67="準優勝",[4]現行XD用点数換算表!$C$3,IF(I67="ベスト4",[4]現行XD用点数換算表!$D$3,[4]現行XD用点数換算表!$E$3))))</f>
        <v>0</v>
      </c>
      <c r="K67" s="32"/>
      <c r="L67" s="35">
        <f>IF(K67="",0,IF(K67="優勝",[2]現行XD用点数換算表!$B$4,IF(K67="準優勝",[2]現行XD用点数換算表!$C$4,IF(K67="ベスト4",[2]現行XD用点数換算表!$D$4,IF(K67="ベスト8",[2]現行XD用点数換算表!$E$4,IF(K67="ベスト16",[2]現行XD用点数換算表!$F$4,IF(K67="ベスト32",[2]現行XD用点数換算表!$G$4,"")))))))</f>
        <v>0</v>
      </c>
      <c r="M67" s="32"/>
      <c r="N67" s="35">
        <f>IF(M67="",0,IF(M67="優勝",[4]現行XD用点数換算表!$B$5,IF(M67="準優勝",[4]現行XD用点数換算表!$C$5,IF(M67="ベスト4",[4]現行XD用点数換算表!$D$5,IF(M67="ベスト8",[4]現行XD用点数換算表!$E$5,IF(M67="ベスト16",[4]現行XD用点数換算表!$F$5,IF(M67="ベスト32",[4]現行XD用点数換算表!$G$5,"")))))))</f>
        <v>0</v>
      </c>
      <c r="O67" s="32" t="s">
        <v>5</v>
      </c>
      <c r="P67" s="35">
        <f>IF(O67="",0,IF(O67="優勝",[4]現行XD用点数換算表!$B$6,IF(O67="準優勝",[4]現行XD用点数換算表!$C$6,IF(O67="ベスト4",[4]現行XD用点数換算表!$D$6,IF(O67="ベスト8",[4]現行XD用点数換算表!$E$6,IF(O67="ベスト16",[4]現行XD用点数換算表!$F$6,IF(O67="ベスト32",[4]現行XD用点数換算表!$G$6,"")))))))</f>
        <v>30</v>
      </c>
      <c r="Q67" s="32"/>
      <c r="R67" s="35">
        <f>IF(Q67="",0,IF(Q67="優勝",[4]現行XD用点数換算表!$B$7,IF(Q67="準優勝",[4]現行XD用点数換算表!$C$7,IF(Q67="ベスト4",[4]現行XD用点数換算表!$D$7,IF(Q67="ベスト8",[4]現行XD用点数換算表!$E$7,[4]現行XD用点数換算表!$F$7)))))</f>
        <v>0</v>
      </c>
      <c r="S67" s="32"/>
      <c r="T67" s="35">
        <f>IF(S67="",0,IF(S67="優勝",[4]現行XD用点数換算表!$B$8,IF(S67="準優勝",[4]現行XD用点数換算表!$C$8,IF(S67="ベスト4",[4]現行XD用点数換算表!$D$8,IF(S67="ベスト8",[4]現行XD用点数換算表!$E$8,[4]現行XD用点数換算表!$F$8)))))</f>
        <v>0</v>
      </c>
      <c r="U67" s="32"/>
      <c r="V67" s="36">
        <f>IF(U67="",0,IF(U67="優勝",[4]現行XD用点数換算表!$B$13,IF(U67="準優勝",[4]現行XD用点数換算表!$C$13,IF(U67="ベスト4",[4]現行XD用点数換算表!$D$13,[4]現行XD用点数換算表!$E$13))))</f>
        <v>0</v>
      </c>
      <c r="W67" s="32"/>
      <c r="X67" s="35">
        <f>IF(W67="",0,IF(W67="優勝",[4]現行XD用点数換算表!$B$14,IF(W67="準優勝",[4]現行XD用点数換算表!$C$14,IF(W67="ベスト4",[4]現行XD用点数換算表!$D$14,[4]現行XD用点数換算表!$E$14))))</f>
        <v>0</v>
      </c>
      <c r="Y67" s="32"/>
      <c r="Z67" s="35">
        <f>IF(Y67="",0,IF(Y67="優勝",[2]現行XD用点数換算表!$B$15,IF(Y67="準優勝",[2]現行XD用点数換算表!$C$15,IF(Y67="ベスト4",[2]現行XD用点数換算表!$D$15,IF(Y67="ベスト8",[2]現行XD用点数換算表!$E$15,IF(Y67="ベスト16",[2]現行XD用点数換算表!$F$15,IF(Y67="ベスト32",[2]現行XD用点数換算表!$G$15,"")))))))</f>
        <v>0</v>
      </c>
      <c r="AA67" s="32"/>
      <c r="AB67" s="35">
        <f>IF(AA67="",0,IF(AA67="優勝",[4]現行XD用点数換算表!$B$16,IF(AA67="準優勝",[4]現行XD用点数換算表!$C$16,IF(AA67="ベスト4",[4]現行XD用点数換算表!$D$16,IF(AA67="ベスト8",[4]現行XD用点数換算表!$E$16,IF(AA67="ベスト16",[4]現行XD用点数換算表!$F$16,IF(AA67="ベスト32",[4]現行XD用点数換算表!$G$16,"")))))))</f>
        <v>0</v>
      </c>
      <c r="AC67" s="32"/>
      <c r="AD67" s="35">
        <f>IF(AC67="",0,IF(AC67="優勝",[4]現行XD用点数換算表!$B$17,IF(AC67="準優勝",[4]現行XD用点数換算表!$C$17,IF(AC67="ベスト4",[4]現行XD用点数換算表!$D$17,IF(AC67="ベスト8",[4]現行XD用点数換算表!$E$17,IF(AC67="ベスト16",[4]現行XD用点数換算表!$F$17,IF(AC67="ベスト32",[4]現行XD用点数換算表!$G$17,"")))))))</f>
        <v>0</v>
      </c>
      <c r="AE67" s="32"/>
      <c r="AF67" s="35">
        <f>IF(AE67="",0,IF(AE67="優勝",[4]現行XD用点数換算表!$B$18,IF(AE67="準優勝",[4]現行XD用点数換算表!$C$18,IF(AE67="ベスト4",[4]現行XD用点数換算表!$D$18,IF(AE67="ベスト8",[4]現行XD用点数換算表!$E$18,[4]現行XD用点数換算表!$F$18)))))</f>
        <v>0</v>
      </c>
      <c r="AG67" s="32"/>
      <c r="AH67" s="35">
        <f>IF(AG67="",0,IF(AG67="優勝",[4]現行XD用点数換算表!$B$19,IF(AG67="準優勝",[4]現行XD用点数換算表!$C$19,IF(AG67="ベスト4",[4]現行XD用点数換算表!$D$19,IF(AG67="ベスト8",[4]現行XD用点数換算表!$E$19,[4]現行XD用点数換算表!$F$19)))))</f>
        <v>0</v>
      </c>
      <c r="AI67" s="35">
        <f t="shared" si="15"/>
        <v>30</v>
      </c>
      <c r="AJ67" s="57"/>
    </row>
    <row r="68" spans="1:36" ht="15" customHeight="1" x14ac:dyDescent="0.55000000000000004">
      <c r="A68" s="56">
        <v>33</v>
      </c>
      <c r="B68" s="32" t="s">
        <v>297</v>
      </c>
      <c r="C68" s="32" t="s">
        <v>295</v>
      </c>
      <c r="D68" s="32">
        <v>2</v>
      </c>
      <c r="E68" s="42" t="s">
        <v>291</v>
      </c>
      <c r="F68" s="31" t="s">
        <v>226</v>
      </c>
      <c r="G68" s="32"/>
      <c r="H68" s="30">
        <f>IF(G68="",0,IF(G68="優勝",[4]現行XD用点数換算表!$B$2,IF(G68="準優勝",[4]現行XD用点数換算表!$C$2,IF(G68="ベスト4",[4]現行XD用点数換算表!$D$2,[4]現行XD用点数換算表!$E$2))))</f>
        <v>0</v>
      </c>
      <c r="I68" s="32"/>
      <c r="J68" s="35">
        <f>IF(I68="",0,IF(I68="優勝",[4]現行XD用点数換算表!$B$3,IF(I68="準優勝",[4]現行XD用点数換算表!$C$3,IF(I68="ベスト4",[4]現行XD用点数換算表!$D$3,[4]現行XD用点数換算表!$E$3))))</f>
        <v>0</v>
      </c>
      <c r="K68" s="32"/>
      <c r="L68" s="35">
        <f>IF(K68="",0,IF(K68="優勝",[2]現行XD用点数換算表!$B$4,IF(K68="準優勝",[2]現行XD用点数換算表!$C$4,IF(K68="ベスト4",[2]現行XD用点数換算表!$D$4,IF(K68="ベスト8",[2]現行XD用点数換算表!$E$4,IF(K68="ベスト16",[2]現行XD用点数換算表!$F$4,IF(K68="ベスト32",[2]現行XD用点数換算表!$G$4,"")))))))</f>
        <v>0</v>
      </c>
      <c r="M68" s="32"/>
      <c r="N68" s="35">
        <f>IF(M68="",0,IF(M68="優勝",[4]現行XD用点数換算表!$B$5,IF(M68="準優勝",[4]現行XD用点数換算表!$C$5,IF(M68="ベスト4",[4]現行XD用点数換算表!$D$5,IF(M68="ベスト8",[4]現行XD用点数換算表!$E$5,IF(M68="ベスト16",[4]現行XD用点数換算表!$F$5,IF(M68="ベスト32",[4]現行XD用点数換算表!$G$5,"")))))))</f>
        <v>0</v>
      </c>
      <c r="O68" s="32"/>
      <c r="P68" s="35">
        <f>IF(O68="",0,IF(O68="優勝",[4]現行XD用点数換算表!$B$6,IF(O68="準優勝",[4]現行XD用点数換算表!$C$6,IF(O68="ベスト4",[4]現行XD用点数換算表!$D$6,IF(O68="ベスト8",[4]現行XD用点数換算表!$E$6,IF(O68="ベスト16",[4]現行XD用点数換算表!$F$6,IF(O68="ベスト32",[4]現行XD用点数換算表!$G$6,"")))))))</f>
        <v>0</v>
      </c>
      <c r="Q68" s="32"/>
      <c r="R68" s="35">
        <f>IF(Q68="",0,IF(Q68="優勝",[4]現行XD用点数換算表!$B$7,IF(Q68="準優勝",[4]現行XD用点数換算表!$C$7,IF(Q68="ベスト4",[4]現行XD用点数換算表!$D$7,IF(Q68="ベスト8",[4]現行XD用点数換算表!$E$7,[4]現行XD用点数換算表!$F$7)))))</f>
        <v>0</v>
      </c>
      <c r="S68" s="32"/>
      <c r="T68" s="35">
        <f>IF(S68="",0,IF(S68="優勝",[4]現行XD用点数換算表!$B$8,IF(S68="準優勝",[4]現行XD用点数換算表!$C$8,IF(S68="ベスト4",[4]現行XD用点数換算表!$D$8,IF(S68="ベスト8",[4]現行XD用点数換算表!$E$8,[4]現行XD用点数換算表!$F$8)))))</f>
        <v>0</v>
      </c>
      <c r="U68" s="32"/>
      <c r="V68" s="36">
        <f>IF(U68="",0,IF(U68="優勝",[4]現行XD用点数換算表!$B$13,IF(U68="準優勝",[4]現行XD用点数換算表!$C$13,IF(U68="ベスト4",[4]現行XD用点数換算表!$D$13,[4]現行XD用点数換算表!$E$13))))</f>
        <v>0</v>
      </c>
      <c r="W68" s="32" t="s">
        <v>0</v>
      </c>
      <c r="X68" s="35">
        <f>IF(W68="",0,IF(W68="優勝",[4]現行XD用点数換算表!$B$14,IF(W68="準優勝",[4]現行XD用点数換算表!$C$14,IF(W68="ベスト4",[4]現行XD用点数換算表!$D$14,[4]現行XD用点数換算表!$E$14))))</f>
        <v>120</v>
      </c>
      <c r="Y68" s="32"/>
      <c r="Z68" s="35">
        <f>IF(Y68="",0,IF(Y68="優勝",[2]現行XD用点数換算表!$B$15,IF(Y68="準優勝",[2]現行XD用点数換算表!$C$15,IF(Y68="ベスト4",[2]現行XD用点数換算表!$D$15,IF(Y68="ベスト8",[2]現行XD用点数換算表!$E$15,IF(Y68="ベスト16",[2]現行XD用点数換算表!$F$15,IF(Y68="ベスト32",[2]現行XD用点数換算表!$G$15,"")))))))</f>
        <v>0</v>
      </c>
      <c r="AA68" s="32"/>
      <c r="AB68" s="35">
        <f>IF(AA68="",0,IF(AA68="優勝",[4]現行XD用点数換算表!$B$16,IF(AA68="準優勝",[4]現行XD用点数換算表!$C$16,IF(AA68="ベスト4",[4]現行XD用点数換算表!$D$16,IF(AA68="ベスト8",[4]現行XD用点数換算表!$E$16,IF(AA68="ベスト16",[4]現行XD用点数換算表!$F$16,IF(AA68="ベスト32",[4]現行XD用点数換算表!$G$16,"")))))))</f>
        <v>0</v>
      </c>
      <c r="AC68" s="32"/>
      <c r="AD68" s="35">
        <f>IF(AC68="",0,IF(AC68="優勝",[4]現行XD用点数換算表!$B$17,IF(AC68="準優勝",[4]現行XD用点数換算表!$C$17,IF(AC68="ベスト4",[4]現行XD用点数換算表!$D$17,IF(AC68="ベスト8",[4]現行XD用点数換算表!$E$17,IF(AC68="ベスト16",[4]現行XD用点数換算表!$F$17,IF(AC68="ベスト32",[4]現行XD用点数換算表!$G$17,"")))))))</f>
        <v>0</v>
      </c>
      <c r="AE68" s="32"/>
      <c r="AF68" s="35">
        <f>IF(AE68="",0,IF(AE68="優勝",[4]現行XD用点数換算表!$B$18,IF(AE68="準優勝",[4]現行XD用点数換算表!$C$18,IF(AE68="ベスト4",[4]現行XD用点数換算表!$D$18,IF(AE68="ベスト8",[4]現行XD用点数換算表!$E$18,[4]現行XD用点数換算表!$F$18)))))</f>
        <v>0</v>
      </c>
      <c r="AG68" s="32"/>
      <c r="AH68" s="35">
        <f>IF(AG68="",0,IF(AG68="優勝",[4]現行XD用点数換算表!$B$19,IF(AG68="準優勝",[4]現行XD用点数換算表!$C$19,IF(AG68="ベスト4",[4]現行XD用点数換算表!$D$19,IF(AG68="ベスト8",[4]現行XD用点数換算表!$E$19,[4]現行XD用点数換算表!$F$19)))))</f>
        <v>0</v>
      </c>
      <c r="AI68" s="35">
        <f t="shared" si="15"/>
        <v>120</v>
      </c>
      <c r="AJ68" s="56">
        <f t="shared" si="14"/>
        <v>120</v>
      </c>
    </row>
    <row r="69" spans="1:36" ht="15" customHeight="1" x14ac:dyDescent="0.55000000000000004">
      <c r="A69" s="57"/>
      <c r="B69" s="43" t="s">
        <v>296</v>
      </c>
      <c r="C69" s="43" t="s">
        <v>295</v>
      </c>
      <c r="D69" s="43">
        <v>2</v>
      </c>
      <c r="E69" s="42" t="s">
        <v>291</v>
      </c>
      <c r="F69" s="31" t="s">
        <v>226</v>
      </c>
      <c r="G69" s="32"/>
      <c r="H69" s="30">
        <f>IF(G69="",0,IF(G69="優勝",[4]現行XD用点数換算表!$B$2,IF(G69="準優勝",[4]現行XD用点数換算表!$C$2,IF(G69="ベスト4",[4]現行XD用点数換算表!$D$2,[4]現行XD用点数換算表!$E$2))))</f>
        <v>0</v>
      </c>
      <c r="I69" s="32"/>
      <c r="J69" s="35">
        <f>IF(I69="",0,IF(I69="優勝",[4]現行XD用点数換算表!$B$3,IF(I69="準優勝",[4]現行XD用点数換算表!$C$3,IF(I69="ベスト4",[4]現行XD用点数換算表!$D$3,[4]現行XD用点数換算表!$E$3))))</f>
        <v>0</v>
      </c>
      <c r="K69" s="32"/>
      <c r="L69" s="35">
        <f>IF(K69="",0,IF(K69="優勝",[2]現行XD用点数換算表!$B$4,IF(K69="準優勝",[2]現行XD用点数換算表!$C$4,IF(K69="ベスト4",[2]現行XD用点数換算表!$D$4,IF(K69="ベスト8",[2]現行XD用点数換算表!$E$4,IF(K69="ベスト16",[2]現行XD用点数換算表!$F$4,IF(K69="ベスト32",[2]現行XD用点数換算表!$G$4,"")))))))</f>
        <v>0</v>
      </c>
      <c r="M69" s="32"/>
      <c r="N69" s="35">
        <f>IF(M69="",0,IF(M69="優勝",[4]現行XD用点数換算表!$B$5,IF(M69="準優勝",[4]現行XD用点数換算表!$C$5,IF(M69="ベスト4",[4]現行XD用点数換算表!$D$5,IF(M69="ベスト8",[4]現行XD用点数換算表!$E$5,IF(M69="ベスト16",[4]現行XD用点数換算表!$F$5,IF(M69="ベスト32",[4]現行XD用点数換算表!$G$5,"")))))))</f>
        <v>0</v>
      </c>
      <c r="O69" s="32"/>
      <c r="P69" s="35">
        <f>IF(O69="",0,IF(O69="優勝",[4]現行XD用点数換算表!$B$6,IF(O69="準優勝",[4]現行XD用点数換算表!$C$6,IF(O69="ベスト4",[4]現行XD用点数換算表!$D$6,IF(O69="ベスト8",[4]現行XD用点数換算表!$E$6,IF(O69="ベスト16",[4]現行XD用点数換算表!$F$6,IF(O69="ベスト32",[4]現行XD用点数換算表!$G$6,"")))))))</f>
        <v>0</v>
      </c>
      <c r="Q69" s="32"/>
      <c r="R69" s="35">
        <f>IF(Q69="",0,IF(Q69="優勝",[4]現行XD用点数換算表!$B$7,IF(Q69="準優勝",[4]現行XD用点数換算表!$C$7,IF(Q69="ベスト4",[4]現行XD用点数換算表!$D$7,IF(Q69="ベスト8",[4]現行XD用点数換算表!$E$7,[4]現行XD用点数換算表!$F$7)))))</f>
        <v>0</v>
      </c>
      <c r="S69" s="32"/>
      <c r="T69" s="35">
        <f>IF(S69="",0,IF(S69="優勝",[4]現行XD用点数換算表!$B$8,IF(S69="準優勝",[4]現行XD用点数換算表!$C$8,IF(S69="ベスト4",[4]現行XD用点数換算表!$D$8,IF(S69="ベスト8",[4]現行XD用点数換算表!$E$8,[4]現行XD用点数換算表!$F$8)))))</f>
        <v>0</v>
      </c>
      <c r="U69" s="32"/>
      <c r="V69" s="36">
        <f>IF(U69="",0,IF(U69="優勝",[4]現行XD用点数換算表!$B$13,IF(U69="準優勝",[4]現行XD用点数換算表!$C$13,IF(U69="ベスト4",[4]現行XD用点数換算表!$D$13,[4]現行XD用点数換算表!$E$13))))</f>
        <v>0</v>
      </c>
      <c r="W69" s="32"/>
      <c r="X69" s="35">
        <f>IF(W69="",0,IF(W69="優勝",[4]現行XD用点数換算表!$B$14,IF(W69="準優勝",[4]現行XD用点数換算表!$C$14,IF(W69="ベスト4",[4]現行XD用点数換算表!$D$14,[4]現行XD用点数換算表!$E$14))))</f>
        <v>0</v>
      </c>
      <c r="Y69" s="32"/>
      <c r="Z69" s="35">
        <f>IF(Y69="",0,IF(Y69="優勝",[2]現行XD用点数換算表!$B$15,IF(Y69="準優勝",[2]現行XD用点数換算表!$C$15,IF(Y69="ベスト4",[2]現行XD用点数換算表!$D$15,IF(Y69="ベスト8",[2]現行XD用点数換算表!$E$15,IF(Y69="ベスト16",[2]現行XD用点数換算表!$F$15,IF(Y69="ベスト32",[2]現行XD用点数換算表!$G$15,"")))))))</f>
        <v>0</v>
      </c>
      <c r="AA69" s="32"/>
      <c r="AB69" s="35">
        <f>IF(AA69="",0,IF(AA69="優勝",[4]現行XD用点数換算表!$B$16,IF(AA69="準優勝",[4]現行XD用点数換算表!$C$16,IF(AA69="ベスト4",[4]現行XD用点数換算表!$D$16,IF(AA69="ベスト8",[4]現行XD用点数換算表!$E$16,IF(AA69="ベスト16",[4]現行XD用点数換算表!$F$16,IF(AA69="ベスト32",[4]現行XD用点数換算表!$G$16,"")))))))</f>
        <v>0</v>
      </c>
      <c r="AC69" s="32"/>
      <c r="AD69" s="35">
        <f>IF(AC69="",0,IF(AC69="優勝",[4]現行XD用点数換算表!$B$17,IF(AC69="準優勝",[4]現行XD用点数換算表!$C$17,IF(AC69="ベスト4",[4]現行XD用点数換算表!$D$17,IF(AC69="ベスト8",[4]現行XD用点数換算表!$E$17,IF(AC69="ベスト16",[4]現行XD用点数換算表!$F$17,IF(AC69="ベスト32",[4]現行XD用点数換算表!$G$17,"")))))))</f>
        <v>0</v>
      </c>
      <c r="AE69" s="32"/>
      <c r="AF69" s="35">
        <f>IF(AE69="",0,IF(AE69="優勝",[4]現行XD用点数換算表!$B$18,IF(AE69="準優勝",[4]現行XD用点数換算表!$C$18,IF(AE69="ベスト4",[4]現行XD用点数換算表!$D$18,IF(AE69="ベスト8",[4]現行XD用点数換算表!$E$18,[4]現行XD用点数換算表!$F$18)))))</f>
        <v>0</v>
      </c>
      <c r="AG69" s="32"/>
      <c r="AH69" s="35">
        <f>IF(AG69="",0,IF(AG69="優勝",[4]現行XD用点数換算表!$B$19,IF(AG69="準優勝",[4]現行XD用点数換算表!$C$19,IF(AG69="ベスト4",[4]現行XD用点数換算表!$D$19,IF(AG69="ベスト8",[4]現行XD用点数換算表!$E$19,[4]現行XD用点数換算表!$F$19)))))</f>
        <v>0</v>
      </c>
      <c r="AI69" s="35">
        <f t="shared" si="15"/>
        <v>0</v>
      </c>
      <c r="AJ69" s="57"/>
    </row>
    <row r="70" spans="1:36" ht="15" customHeight="1" x14ac:dyDescent="0.55000000000000004">
      <c r="A70" s="56">
        <v>34</v>
      </c>
      <c r="B70" s="32" t="s">
        <v>248</v>
      </c>
      <c r="C70" s="32" t="s">
        <v>227</v>
      </c>
      <c r="D70" s="32">
        <v>4</v>
      </c>
      <c r="E70" s="29" t="s">
        <v>200</v>
      </c>
      <c r="F70" s="31" t="s">
        <v>226</v>
      </c>
      <c r="G70" s="32"/>
      <c r="H70" s="30">
        <f>IF(G70="",0,IF(G70="優勝",[1]現行XD用点数換算表!$B$2,IF(G70="準優勝",[1]現行XD用点数換算表!$C$2,IF(G70="ベスト4",[1]現行XD用点数換算表!$D$2,[1]現行XD用点数換算表!$E$2))))</f>
        <v>0</v>
      </c>
      <c r="I70" s="32"/>
      <c r="J70" s="35">
        <f>IF(I70="",0,IF(I70="優勝",[1]現行XD用点数換算表!$B$3,IF(I70="準優勝",[1]現行XD用点数換算表!$C$3,IF(I70="ベスト4",[1]現行XD用点数換算表!$D$3,[1]現行XD用点数換算表!$E$3))))</f>
        <v>0</v>
      </c>
      <c r="K70" s="32"/>
      <c r="L70" s="35">
        <f>IF(K70="",0,IF(K70="優勝",[2]現行XD用点数換算表!$B$4,IF(K70="準優勝",[2]現行XD用点数換算表!$C$4,IF(K70="ベスト4",[2]現行XD用点数換算表!$D$4,IF(K70="ベスト8",[2]現行XD用点数換算表!$E$4,IF(K70="ベスト16",[2]現行XD用点数換算表!$F$4,IF(K70="ベスト32",[2]現行XD用点数換算表!$G$4,"")))))))</f>
        <v>0</v>
      </c>
      <c r="M70" s="32" t="s">
        <v>5</v>
      </c>
      <c r="N70" s="35">
        <f>IF(M70="",0,IF(M70="優勝",[1]現行XD用点数換算表!$B$5,IF(M70="準優勝",[1]現行XD用点数換算表!$C$5,IF(M70="ベスト4",[1]現行XD用点数換算表!$D$5,IF(M70="ベスト8",[1]現行XD用点数換算表!$E$5,IF(M70="ベスト16",[1]現行XD用点数換算表!$F$5,IF(M70="ベスト32",[1]現行XD用点数換算表!$G$5,"")))))))</f>
        <v>10</v>
      </c>
      <c r="O70" s="32" t="s">
        <v>5</v>
      </c>
      <c r="P70" s="35">
        <f>IF(O70="",0,IF(O70="優勝",[1]現行XD用点数換算表!$B$6,IF(O70="準優勝",[1]現行XD用点数換算表!$C$6,IF(O70="ベスト4",[1]現行XD用点数換算表!$D$6,IF(O70="ベスト8",[1]現行XD用点数換算表!$E$6,IF(O70="ベスト16",[1]現行XD用点数換算表!$F$6,IF(O70="ベスト32",[1]現行XD用点数換算表!$G$6,"")))))))</f>
        <v>30</v>
      </c>
      <c r="Q70" s="32"/>
      <c r="R70" s="35">
        <f>IF(Q70="",0,IF(Q70="優勝",[1]現行XD用点数換算表!$B$7,IF(Q70="準優勝",[1]現行XD用点数換算表!$C$7,IF(Q70="ベスト4",[1]現行XD用点数換算表!$D$7,IF(Q70="ベスト8",[1]現行XD用点数換算表!$E$7,[1]現行XD用点数換算表!$F$7)))))</f>
        <v>0</v>
      </c>
      <c r="S70" s="32"/>
      <c r="T70" s="35">
        <f>IF(S70="",0,IF(S70="優勝",[1]現行XD用点数換算表!$B$8,IF(S70="準優勝",[1]現行XD用点数換算表!$C$8,IF(S70="ベスト4",[1]現行XD用点数換算表!$D$8,IF(S70="ベスト8",[1]現行XD用点数換算表!$E$8,[1]現行XD用点数換算表!$F$8)))))</f>
        <v>0</v>
      </c>
      <c r="U70" s="32"/>
      <c r="V70" s="36">
        <f>IF(U70="",0,IF(U70="優勝",[1]現行XD用点数換算表!$B$13,IF(U70="準優勝",[1]現行XD用点数換算表!$C$13,IF(U70="ベスト4",[1]現行XD用点数換算表!$D$13,[1]現行XD用点数換算表!$E$13))))</f>
        <v>0</v>
      </c>
      <c r="W70" s="32"/>
      <c r="X70" s="35">
        <f>IF(W70="",0,IF(W70="優勝",[1]現行XD用点数換算表!$B$14,IF(W70="準優勝",[1]現行XD用点数換算表!$C$14,IF(W70="ベスト4",[1]現行XD用点数換算表!$D$14,[1]現行XD用点数換算表!$E$14))))</f>
        <v>0</v>
      </c>
      <c r="Y70" s="32" t="s">
        <v>5</v>
      </c>
      <c r="Z70" s="35">
        <f>IF(Y70="",0,IF(Y70="優勝",[2]現行XD用点数換算表!$B$15,IF(Y70="準優勝",[2]現行XD用点数換算表!$C$15,IF(Y70="ベスト4",[2]現行XD用点数換算表!$D$15,IF(Y70="ベスト8",[2]現行XD用点数換算表!$E$15,IF(Y70="ベスト16",[2]現行XD用点数換算表!$F$15,IF(Y70="ベスト32",[2]現行XD用点数換算表!$G$15,"")))))))</f>
        <v>64</v>
      </c>
      <c r="AA70" s="32" t="s">
        <v>5</v>
      </c>
      <c r="AB70" s="35">
        <f>IF(AA70="",0,IF(AA70="優勝",[1]現行XD用点数換算表!$B$16,IF(AA70="準優勝",[1]現行XD用点数換算表!$C$16,IF(AA70="ベスト4",[1]現行XD用点数換算表!$D$16,IF(AA70="ベスト8",[1]現行XD用点数換算表!$E$16,IF(AA70="ベスト16",[1]現行XD用点数換算表!$F$16,IF(AA70="ベスト32",[1]現行XD用点数換算表!$G$16,"")))))))</f>
        <v>8</v>
      </c>
      <c r="AC70" s="32"/>
      <c r="AD70" s="35">
        <f>IF(AC70="",0,IF(AC70="優勝",[1]現行XD用点数換算表!$B$17,IF(AC70="準優勝",[1]現行XD用点数換算表!$C$17,IF(AC70="ベスト4",[1]現行XD用点数換算表!$D$17,IF(AC70="ベスト8",[1]現行XD用点数換算表!$E$17,IF(AC70="ベスト16",[1]現行XD用点数換算表!$F$17,IF(AC70="ベスト32",[1]現行XD用点数換算表!$G$17,"")))))))</f>
        <v>0</v>
      </c>
      <c r="AE70" s="32"/>
      <c r="AF70" s="35">
        <f>IF(AE70="",0,IF(AE70="優勝",[1]現行XD用点数換算表!$B$18,IF(AE70="準優勝",[1]現行XD用点数換算表!$C$18,IF(AE70="ベスト4",[1]現行XD用点数換算表!$D$18,IF(AE70="ベスト8",[1]現行XD用点数換算表!$E$18,[1]現行XD用点数換算表!$F$18)))))</f>
        <v>0</v>
      </c>
      <c r="AG70" s="32"/>
      <c r="AH70" s="35">
        <f>IF(AG70="",0,IF(AG70="優勝",[1]現行XD用点数換算表!$B$19,IF(AG70="準優勝",[1]現行XD用点数換算表!$C$19,IF(AG70="ベスト4",[1]現行XD用点数換算表!$D$19,IF(AG70="ベスト8",[1]現行XD用点数換算表!$E$19,[1]現行XD用点数換算表!$F$19)))))</f>
        <v>0</v>
      </c>
      <c r="AI70" s="35">
        <f t="shared" si="15"/>
        <v>112</v>
      </c>
      <c r="AJ70" s="56">
        <f t="shared" si="14"/>
        <v>112</v>
      </c>
    </row>
    <row r="71" spans="1:36" ht="15" customHeight="1" x14ac:dyDescent="0.55000000000000004">
      <c r="A71" s="57"/>
      <c r="B71" s="32" t="s">
        <v>247</v>
      </c>
      <c r="C71" s="32" t="s">
        <v>227</v>
      </c>
      <c r="D71" s="32">
        <v>1</v>
      </c>
      <c r="E71" s="29" t="s">
        <v>200</v>
      </c>
      <c r="F71" s="31" t="s">
        <v>226</v>
      </c>
      <c r="G71" s="32"/>
      <c r="H71" s="30">
        <f>IF(G71="",0,IF(G71="優勝",[1]現行XD用点数換算表!$B$2,IF(G71="準優勝",[1]現行XD用点数換算表!$C$2,IF(G71="ベスト4",[1]現行XD用点数換算表!$D$2,[1]現行XD用点数換算表!$E$2))))</f>
        <v>0</v>
      </c>
      <c r="I71" s="32"/>
      <c r="J71" s="35">
        <f>IF(I71="",0,IF(I71="優勝",[1]現行XD用点数換算表!$B$3,IF(I71="準優勝",[1]現行XD用点数換算表!$C$3,IF(I71="ベスト4",[1]現行XD用点数換算表!$D$3,[1]現行XD用点数換算表!$E$3))))</f>
        <v>0</v>
      </c>
      <c r="K71" s="32"/>
      <c r="L71" s="35">
        <f>IF(K71="",0,IF(K71="優勝",[2]現行XD用点数換算表!$B$4,IF(K71="準優勝",[2]現行XD用点数換算表!$C$4,IF(K71="ベスト4",[2]現行XD用点数換算表!$D$4,IF(K71="ベスト8",[2]現行XD用点数換算表!$E$4,IF(K71="ベスト16",[2]現行XD用点数換算表!$F$4,IF(K71="ベスト32",[2]現行XD用点数換算表!$G$4,"")))))))</f>
        <v>0</v>
      </c>
      <c r="M71" s="32"/>
      <c r="N71" s="35">
        <f>IF(M71="",0,IF(M71="優勝",[1]現行XD用点数換算表!$B$5,IF(M71="準優勝",[1]現行XD用点数換算表!$C$5,IF(M71="ベスト4",[1]現行XD用点数換算表!$D$5,IF(M71="ベスト8",[1]現行XD用点数換算表!$E$5,IF(M71="ベスト16",[1]現行XD用点数換算表!$F$5,IF(M71="ベスト32",[1]現行XD用点数換算表!$G$5,"")))))))</f>
        <v>0</v>
      </c>
      <c r="O71" s="32"/>
      <c r="P71" s="35">
        <f>IF(O71="",0,IF(O71="優勝",[1]現行XD用点数換算表!$B$6,IF(O71="準優勝",[1]現行XD用点数換算表!$C$6,IF(O71="ベスト4",[1]現行XD用点数換算表!$D$6,IF(O71="ベスト8",[1]現行XD用点数換算表!$E$6,IF(O71="ベスト16",[1]現行XD用点数換算表!$F$6,IF(O71="ベスト32",[1]現行XD用点数換算表!$G$6,"")))))))</f>
        <v>0</v>
      </c>
      <c r="Q71" s="32"/>
      <c r="R71" s="35">
        <f>IF(Q71="",0,IF(Q71="優勝",[1]現行XD用点数換算表!$B$7,IF(Q71="準優勝",[1]現行XD用点数換算表!$C$7,IF(Q71="ベスト4",[1]現行XD用点数換算表!$D$7,IF(Q71="ベスト8",[1]現行XD用点数換算表!$E$7,[1]現行XD用点数換算表!$F$7)))))</f>
        <v>0</v>
      </c>
      <c r="S71" s="32"/>
      <c r="T71" s="35">
        <f>IF(S71="",0,IF(S71="優勝",[1]現行XD用点数換算表!$B$8,IF(S71="準優勝",[1]現行XD用点数換算表!$C$8,IF(S71="ベスト4",[1]現行XD用点数換算表!$D$8,IF(S71="ベスト8",[1]現行XD用点数換算表!$E$8,[1]現行XD用点数換算表!$F$8)))))</f>
        <v>0</v>
      </c>
      <c r="U71" s="32"/>
      <c r="V71" s="36">
        <f>IF(U71="",0,IF(U71="優勝",[1]現行XD用点数換算表!$B$13,IF(U71="準優勝",[1]現行XD用点数換算表!$C$13,IF(U71="ベスト4",[1]現行XD用点数換算表!$D$13,[1]現行XD用点数換算表!$E$13))))</f>
        <v>0</v>
      </c>
      <c r="W71" s="32"/>
      <c r="X71" s="35">
        <f>IF(W71="",0,IF(W71="優勝",[1]現行XD用点数換算表!$B$14,IF(W71="準優勝",[1]現行XD用点数換算表!$C$14,IF(W71="ベスト4",[1]現行XD用点数換算表!$D$14,[1]現行XD用点数換算表!$E$14))))</f>
        <v>0</v>
      </c>
      <c r="Y71" s="32"/>
      <c r="Z71" s="35">
        <f>IF(Y71="",0,IF(Y71="優勝",[2]現行XD用点数換算表!$B$15,IF(Y71="準優勝",[2]現行XD用点数換算表!$C$15,IF(Y71="ベスト4",[2]現行XD用点数換算表!$D$15,IF(Y71="ベスト8",[2]現行XD用点数換算表!$E$15,IF(Y71="ベスト16",[2]現行XD用点数換算表!$F$15,IF(Y71="ベスト32",[2]現行XD用点数換算表!$G$15,"")))))))</f>
        <v>0</v>
      </c>
      <c r="AA71" s="32"/>
      <c r="AB71" s="35">
        <f>IF(AA71="",0,IF(AA71="優勝",[1]現行XD用点数換算表!$B$16,IF(AA71="準優勝",[1]現行XD用点数換算表!$C$16,IF(AA71="ベスト4",[1]現行XD用点数換算表!$D$16,IF(AA71="ベスト8",[1]現行XD用点数換算表!$E$16,IF(AA71="ベスト16",[1]現行XD用点数換算表!$F$16,IF(AA71="ベスト32",[1]現行XD用点数換算表!$G$16,"")))))))</f>
        <v>0</v>
      </c>
      <c r="AC71" s="32"/>
      <c r="AD71" s="35">
        <f>IF(AC71="",0,IF(AC71="優勝",[1]現行XD用点数換算表!$B$17,IF(AC71="準優勝",[1]現行XD用点数換算表!$C$17,IF(AC71="ベスト4",[1]現行XD用点数換算表!$D$17,IF(AC71="ベスト8",[1]現行XD用点数換算表!$E$17,IF(AC71="ベスト16",[1]現行XD用点数換算表!$F$17,IF(AC71="ベスト32",[1]現行XD用点数換算表!$G$17,"")))))))</f>
        <v>0</v>
      </c>
      <c r="AE71" s="32"/>
      <c r="AF71" s="35">
        <f>IF(AE71="",0,IF(AE71="優勝",[1]現行XD用点数換算表!$B$18,IF(AE71="準優勝",[1]現行XD用点数換算表!$C$18,IF(AE71="ベスト4",[1]現行XD用点数換算表!$D$18,IF(AE71="ベスト8",[1]現行XD用点数換算表!$E$18,[1]現行XD用点数換算表!$F$18)))))</f>
        <v>0</v>
      </c>
      <c r="AG71" s="32"/>
      <c r="AH71" s="35">
        <f>IF(AG71="",0,IF(AG71="優勝",[1]現行XD用点数換算表!$B$19,IF(AG71="準優勝",[1]現行XD用点数換算表!$C$19,IF(AG71="ベスト4",[1]現行XD用点数換算表!$D$19,IF(AG71="ベスト8",[1]現行XD用点数換算表!$E$19,[1]現行XD用点数換算表!$F$19)))))</f>
        <v>0</v>
      </c>
      <c r="AI71" s="35">
        <f t="shared" si="15"/>
        <v>0</v>
      </c>
      <c r="AJ71" s="57"/>
    </row>
    <row r="72" spans="1:36" ht="15" customHeight="1" x14ac:dyDescent="0.55000000000000004">
      <c r="A72" s="56">
        <v>35</v>
      </c>
      <c r="B72" s="12" t="s">
        <v>82</v>
      </c>
      <c r="C72" s="12" t="s">
        <v>60</v>
      </c>
      <c r="D72" s="12">
        <v>2</v>
      </c>
      <c r="E72" s="25" t="s">
        <v>159</v>
      </c>
      <c r="F72" s="26" t="s">
        <v>160</v>
      </c>
      <c r="G72" s="12"/>
      <c r="H72" s="13">
        <f>IF(G72="",0,IF(G72="優勝",[3]現行XD用点数換算表!$B$2,IF(G72="準優勝",[3]現行XD用点数換算表!$C$2,IF(G72="ベスト4",[3]現行XD用点数換算表!$D$2,[3]現行XD用点数換算表!$E$2))))</f>
        <v>0</v>
      </c>
      <c r="I72" s="12"/>
      <c r="J72" s="8">
        <f>IF(I72="",0,IF(I72="優勝",[3]現行XD用点数換算表!$B$3,IF(I72="準優勝",[3]現行XD用点数換算表!$C$3,IF(I72="ベスト4",[3]現行XD用点数換算表!$D$3,[3]現行XD用点数換算表!$E$3))))</f>
        <v>0</v>
      </c>
      <c r="K72" s="12"/>
      <c r="L72" s="8">
        <f>IF(K72="",0,IF(K72="優勝",[2]現行XD用点数換算表!$B$4,IF(K72="準優勝",[2]現行XD用点数換算表!$C$4,IF(K72="ベスト4",[2]現行XD用点数換算表!$D$4,IF(K72="ベスト8",[2]現行XD用点数換算表!$E$4,IF(K72="ベスト16",[2]現行XD用点数換算表!$F$4,IF(K72="ベスト32",[2]現行XD用点数換算表!$G$4,"")))))))</f>
        <v>0</v>
      </c>
      <c r="M72" s="12"/>
      <c r="N72" s="8">
        <f>IF(M72="",0,IF(M72="優勝",[3]現行XD用点数換算表!$B$5,IF(M72="準優勝",[3]現行XD用点数換算表!$C$5,IF(M72="ベスト4",[3]現行XD用点数換算表!$D$5,IF(M72="ベスト8",[3]現行XD用点数換算表!$E$5,IF(M72="ベスト16",[3]現行XD用点数換算表!$F$5,IF(M72="ベスト32",[3]現行XD用点数換算表!$G$5,"")))))))</f>
        <v>0</v>
      </c>
      <c r="O72" s="12"/>
      <c r="P72" s="8">
        <f>IF(O72="",0,IF(O72="優勝",[3]現行XD用点数換算表!$B$6,IF(O72="準優勝",[3]現行XD用点数換算表!$C$6,IF(O72="ベスト4",[3]現行XD用点数換算表!$D$6,IF(O72="ベスト8",[3]現行XD用点数換算表!$E$6,IF(O72="ベスト16",[3]現行XD用点数換算表!$F$6,IF(O72="ベスト32",[3]現行XD用点数換算表!$G$6,"")))))))</f>
        <v>0</v>
      </c>
      <c r="Q72" s="12"/>
      <c r="R72" s="8">
        <f>IF(Q72="",0,IF(Q72="優勝",[3]現行XD用点数換算表!$B$7,IF(Q72="準優勝",[3]現行XD用点数換算表!$C$7,IF(Q72="ベスト4",[3]現行XD用点数換算表!$D$7,IF(Q72="ベスト8",[3]現行XD用点数換算表!$E$7,[3]現行XD用点数換算表!$F$7)))))</f>
        <v>0</v>
      </c>
      <c r="S72" s="12"/>
      <c r="T72" s="8">
        <f>IF(S72="",0,IF(S72="優勝",[3]現行XD用点数換算表!$B$8,IF(S72="準優勝",[3]現行XD用点数換算表!$C$8,IF(S72="ベスト4",[3]現行XD用点数換算表!$D$8,IF(S72="ベスト8",[3]現行XD用点数換算表!$E$8,[3]現行XD用点数換算表!$F$8)))))</f>
        <v>0</v>
      </c>
      <c r="U72" s="12"/>
      <c r="V72" s="14">
        <f>IF(U72="",0,IF(U72="優勝",[3]現行XD用点数換算表!$B$13,IF(U72="準優勝",[3]現行XD用点数換算表!$C$13,IF(U72="ベスト4",[3]現行XD用点数換算表!$D$13,[3]現行XD用点数換算表!$E$13))))</f>
        <v>0</v>
      </c>
      <c r="W72" s="12" t="s">
        <v>1</v>
      </c>
      <c r="X72" s="8">
        <f>IF(W72="",0,IF(W72="優勝",[3]現行XD用点数換算表!$B$14,IF(W72="準優勝",[3]現行XD用点数換算表!$C$14,IF(W72="ベスト4",[3]現行XD用点数換算表!$D$14,[3]現行XD用点数換算表!$E$14))))</f>
        <v>88</v>
      </c>
      <c r="Y72" s="12"/>
      <c r="Z72" s="8">
        <f>IF(Y72="",0,IF(Y72="優勝",[2]現行XD用点数換算表!$B$15,IF(Y72="準優勝",[2]現行XD用点数換算表!$C$15,IF(Y72="ベスト4",[2]現行XD用点数換算表!$D$15,IF(Y72="ベスト8",[2]現行XD用点数換算表!$E$15,IF(Y72="ベスト16",[2]現行XD用点数換算表!$F$15,IF(Y72="ベスト32",[2]現行XD用点数換算表!$G$15,"")))))))</f>
        <v>0</v>
      </c>
      <c r="AA72" s="12"/>
      <c r="AB72" s="8">
        <f>IF(AA72="",0,IF(AA72="優勝",[3]現行XD用点数換算表!$B$16,IF(AA72="準優勝",[3]現行XD用点数換算表!$C$16,IF(AA72="ベスト4",[3]現行XD用点数換算表!$D$16,IF(AA72="ベスト8",[3]現行XD用点数換算表!$E$16,IF(AA72="ベスト16",[3]現行XD用点数換算表!$F$16,IF(AA72="ベスト32",[3]現行XD用点数換算表!$G$16,"")))))))</f>
        <v>0</v>
      </c>
      <c r="AC72" s="12"/>
      <c r="AD72" s="8">
        <f>IF(AC72="",0,IF(AC72="優勝",[3]現行XD用点数換算表!$B$17,IF(AC72="準優勝",[3]現行XD用点数換算表!$C$17,IF(AC72="ベスト4",[3]現行XD用点数換算表!$D$17,IF(AC72="ベスト8",[3]現行XD用点数換算表!$E$17,IF(AC72="ベスト16",[3]現行XD用点数換算表!$F$17,IF(AC72="ベスト32",[3]現行XD用点数換算表!$G$17,"")))))))</f>
        <v>0</v>
      </c>
      <c r="AE72" s="12"/>
      <c r="AF72" s="8">
        <f>IF(AE72="",0,IF(AE72="優勝",[3]現行XD用点数換算表!$B$18,IF(AE72="準優勝",[3]現行XD用点数換算表!$C$18,IF(AE72="ベスト4",[3]現行XD用点数換算表!$D$18,IF(AE72="ベスト8",[3]現行XD用点数換算表!$E$18,[3]現行XD用点数換算表!$F$18)))))</f>
        <v>0</v>
      </c>
      <c r="AG72" s="12"/>
      <c r="AH72" s="8">
        <f>IF(AG72="",0,IF(AG72="優勝",[3]現行XD用点数換算表!$B$19,IF(AG72="準優勝",[3]現行XD用点数換算表!$C$19,IF(AG72="ベスト4",[3]現行XD用点数換算表!$D$19,IF(AG72="ベスト8",[3]現行XD用点数換算表!$E$19,[3]現行XD用点数換算表!$F$19)))))</f>
        <v>0</v>
      </c>
      <c r="AI72" s="8">
        <f t="shared" si="7"/>
        <v>88</v>
      </c>
      <c r="AJ72" s="56">
        <f t="shared" si="14"/>
        <v>104</v>
      </c>
    </row>
    <row r="73" spans="1:36" ht="15" customHeight="1" x14ac:dyDescent="0.55000000000000004">
      <c r="A73" s="57"/>
      <c r="B73" s="12" t="s">
        <v>155</v>
      </c>
      <c r="C73" s="12" t="s">
        <v>60</v>
      </c>
      <c r="D73" s="12">
        <v>2</v>
      </c>
      <c r="E73" s="25" t="s">
        <v>159</v>
      </c>
      <c r="F73" s="26" t="s">
        <v>160</v>
      </c>
      <c r="G73" s="12"/>
      <c r="H73" s="13">
        <f>IF(G73="",0,IF(G73="優勝",[3]現行XD用点数換算表!$B$2,IF(G73="準優勝",[3]現行XD用点数換算表!$C$2,IF(G73="ベスト4",[3]現行XD用点数換算表!$D$2,[3]現行XD用点数換算表!$E$2))))</f>
        <v>0</v>
      </c>
      <c r="I73" s="12"/>
      <c r="J73" s="8">
        <f>IF(I73="",0,IF(I73="優勝",[3]現行XD用点数換算表!$B$3,IF(I73="準優勝",[3]現行XD用点数換算表!$C$3,IF(I73="ベスト4",[3]現行XD用点数換算表!$D$3,[3]現行XD用点数換算表!$E$3))))</f>
        <v>0</v>
      </c>
      <c r="K73" s="12"/>
      <c r="L73" s="8">
        <f>IF(K73="",0,IF(K73="優勝",[2]現行XD用点数換算表!$B$4,IF(K73="準優勝",[2]現行XD用点数換算表!$C$4,IF(K73="ベスト4",[2]現行XD用点数換算表!$D$4,IF(K73="ベスト8",[2]現行XD用点数換算表!$E$4,IF(K73="ベスト16",[2]現行XD用点数換算表!$F$4,IF(K73="ベスト32",[2]現行XD用点数換算表!$G$4,"")))))))</f>
        <v>0</v>
      </c>
      <c r="M73" s="12"/>
      <c r="N73" s="8">
        <f>IF(M73="",0,IF(M73="優勝",[3]現行XD用点数換算表!$B$5,IF(M73="準優勝",[3]現行XD用点数換算表!$C$5,IF(M73="ベスト4",[3]現行XD用点数換算表!$D$5,IF(M73="ベスト8",[3]現行XD用点数換算表!$E$5,IF(M73="ベスト16",[3]現行XD用点数換算表!$F$5,IF(M73="ベスト32",[3]現行XD用点数換算表!$G$5,"")))))))</f>
        <v>0</v>
      </c>
      <c r="O73" s="12"/>
      <c r="P73" s="8">
        <f>IF(O73="",0,IF(O73="優勝",[3]現行XD用点数換算表!$B$6,IF(O73="準優勝",[3]現行XD用点数換算表!$C$6,IF(O73="ベスト4",[3]現行XD用点数換算表!$D$6,IF(O73="ベスト8",[3]現行XD用点数換算表!$E$6,IF(O73="ベスト16",[3]現行XD用点数換算表!$F$6,IF(O73="ベスト32",[3]現行XD用点数換算表!$G$6,"")))))))</f>
        <v>0</v>
      </c>
      <c r="Q73" s="12"/>
      <c r="R73" s="8">
        <f>IF(Q73="",0,IF(Q73="優勝",[3]現行XD用点数換算表!$B$7,IF(Q73="準優勝",[3]現行XD用点数換算表!$C$7,IF(Q73="ベスト4",[3]現行XD用点数換算表!$D$7,IF(Q73="ベスト8",[3]現行XD用点数換算表!$E$7,[3]現行XD用点数換算表!$F$7)))))</f>
        <v>0</v>
      </c>
      <c r="S73" s="12"/>
      <c r="T73" s="8">
        <f>IF(S73="",0,IF(S73="優勝",[3]現行XD用点数換算表!$B$8,IF(S73="準優勝",[3]現行XD用点数換算表!$C$8,IF(S73="ベスト4",[3]現行XD用点数換算表!$D$8,IF(S73="ベスト8",[3]現行XD用点数換算表!$E$8,[3]現行XD用点数換算表!$F$8)))))</f>
        <v>0</v>
      </c>
      <c r="U73" s="12" t="s">
        <v>3</v>
      </c>
      <c r="V73" s="14">
        <f>IF(U73="",0,IF(U73="優勝",[3]現行XD用点数換算表!$B$13,IF(U73="準優勝",[3]現行XD用点数換算表!$C$13,IF(U73="ベスト4",[3]現行XD用点数換算表!$D$13,[3]現行XD用点数換算表!$E$13))))</f>
        <v>16</v>
      </c>
      <c r="W73" s="12"/>
      <c r="X73" s="8">
        <f>IF(W73="",0,IF(W73="優勝",[3]現行XD用点数換算表!$B$14,IF(W73="準優勝",[3]現行XD用点数換算表!$C$14,IF(W73="ベスト4",[3]現行XD用点数換算表!$D$14,[3]現行XD用点数換算表!$E$14))))</f>
        <v>0</v>
      </c>
      <c r="Y73" s="12"/>
      <c r="Z73" s="8">
        <f>IF(Y73="",0,IF(Y73="優勝",[2]現行XD用点数換算表!$B$15,IF(Y73="準優勝",[2]現行XD用点数換算表!$C$15,IF(Y73="ベスト4",[2]現行XD用点数換算表!$D$15,IF(Y73="ベスト8",[2]現行XD用点数換算表!$E$15,IF(Y73="ベスト16",[2]現行XD用点数換算表!$F$15,IF(Y73="ベスト32",[2]現行XD用点数換算表!$G$15,"")))))))</f>
        <v>0</v>
      </c>
      <c r="AA73" s="12"/>
      <c r="AB73" s="8">
        <f>IF(AA73="",0,IF(AA73="優勝",[3]現行XD用点数換算表!$B$16,IF(AA73="準優勝",[3]現行XD用点数換算表!$C$16,IF(AA73="ベスト4",[3]現行XD用点数換算表!$D$16,IF(AA73="ベスト8",[3]現行XD用点数換算表!$E$16,IF(AA73="ベスト16",[3]現行XD用点数換算表!$F$16,IF(AA73="ベスト32",[3]現行XD用点数換算表!$G$16,"")))))))</f>
        <v>0</v>
      </c>
      <c r="AC73" s="12"/>
      <c r="AD73" s="8">
        <f>IF(AC73="",0,IF(AC73="優勝",[3]現行XD用点数換算表!$B$17,IF(AC73="準優勝",[3]現行XD用点数換算表!$C$17,IF(AC73="ベスト4",[3]現行XD用点数換算表!$D$17,IF(AC73="ベスト8",[3]現行XD用点数換算表!$E$17,IF(AC73="ベスト16",[3]現行XD用点数換算表!$F$17,IF(AC73="ベスト32",[3]現行XD用点数換算表!$G$17,"")))))))</f>
        <v>0</v>
      </c>
      <c r="AE73" s="12"/>
      <c r="AF73" s="8">
        <f>IF(AE73="",0,IF(AE73="優勝",[3]現行XD用点数換算表!$B$18,IF(AE73="準優勝",[3]現行XD用点数換算表!$C$18,IF(AE73="ベスト4",[3]現行XD用点数換算表!$D$18,IF(AE73="ベスト8",[3]現行XD用点数換算表!$E$18,[3]現行XD用点数換算表!$F$18)))))</f>
        <v>0</v>
      </c>
      <c r="AG73" s="12"/>
      <c r="AH73" s="8">
        <f>IF(AG73="",0,IF(AG73="優勝",[3]現行XD用点数換算表!$B$19,IF(AG73="準優勝",[3]現行XD用点数換算表!$C$19,IF(AG73="ベスト4",[3]現行XD用点数換算表!$D$19,IF(AG73="ベスト8",[3]現行XD用点数換算表!$E$19,[3]現行XD用点数換算表!$F$19)))))</f>
        <v>0</v>
      </c>
      <c r="AI73" s="8">
        <f t="shared" si="7"/>
        <v>16</v>
      </c>
      <c r="AJ73" s="57"/>
    </row>
    <row r="74" spans="1:36" ht="15" customHeight="1" x14ac:dyDescent="0.55000000000000004">
      <c r="A74" s="56">
        <v>36</v>
      </c>
      <c r="B74" s="12" t="s">
        <v>98</v>
      </c>
      <c r="C74" s="12" t="s">
        <v>43</v>
      </c>
      <c r="D74" s="12">
        <v>3</v>
      </c>
      <c r="E74" s="25" t="s">
        <v>159</v>
      </c>
      <c r="F74" s="26" t="s">
        <v>160</v>
      </c>
      <c r="G74" s="12"/>
      <c r="H74" s="13">
        <f>IF(G74="",0,IF(G74="優勝",[3]現行XD用点数換算表!$B$2,IF(G74="準優勝",[3]現行XD用点数換算表!$C$2,IF(G74="ベスト4",[3]現行XD用点数換算表!$D$2,[3]現行XD用点数換算表!$E$2))))</f>
        <v>0</v>
      </c>
      <c r="I74" s="12"/>
      <c r="J74" s="8">
        <f>IF(I74="",0,IF(I74="優勝",[3]現行XD用点数換算表!$B$3,IF(I74="準優勝",[3]現行XD用点数換算表!$C$3,IF(I74="ベスト4",[3]現行XD用点数換算表!$D$3,[3]現行XD用点数換算表!$E$3))))</f>
        <v>0</v>
      </c>
      <c r="K74" s="12"/>
      <c r="L74" s="8">
        <f>IF(K74="",0,IF(K74="優勝",[2]現行XD用点数換算表!$B$4,IF(K74="準優勝",[2]現行XD用点数換算表!$C$4,IF(K74="ベスト4",[2]現行XD用点数換算表!$D$4,IF(K74="ベスト8",[2]現行XD用点数換算表!$E$4,IF(K74="ベスト16",[2]現行XD用点数換算表!$F$4,IF(K74="ベスト32",[2]現行XD用点数換算表!$G$4,"")))))))</f>
        <v>0</v>
      </c>
      <c r="M74" s="12"/>
      <c r="N74" s="8">
        <f>IF(M74="",0,IF(M74="優勝",[3]現行XD用点数換算表!$B$5,IF(M74="準優勝",[3]現行XD用点数換算表!$C$5,IF(M74="ベスト4",[3]現行XD用点数換算表!$D$5,IF(M74="ベスト8",[3]現行XD用点数換算表!$E$5,IF(M74="ベスト16",[3]現行XD用点数換算表!$F$5,IF(M74="ベスト32",[3]現行XD用点数換算表!$G$5,"")))))))</f>
        <v>0</v>
      </c>
      <c r="O74" s="12" t="s">
        <v>5</v>
      </c>
      <c r="P74" s="8">
        <f>IF(O74="",0,IF(O74="優勝",[3]現行XD用点数換算表!$B$6,IF(O74="準優勝",[3]現行XD用点数換算表!$C$6,IF(O74="ベスト4",[3]現行XD用点数換算表!$D$6,IF(O74="ベスト8",[3]現行XD用点数換算表!$E$6,IF(O74="ベスト16",[3]現行XD用点数換算表!$F$6,IF(O74="ベスト32",[3]現行XD用点数換算表!$G$6,"")))))))</f>
        <v>30</v>
      </c>
      <c r="Q74" s="12"/>
      <c r="R74" s="8">
        <f>IF(Q74="",0,IF(Q74="優勝",[3]現行XD用点数換算表!$B$7,IF(Q74="準優勝",[3]現行XD用点数換算表!$C$7,IF(Q74="ベスト4",[3]現行XD用点数換算表!$D$7,IF(Q74="ベスト8",[3]現行XD用点数換算表!$E$7,[3]現行XD用点数換算表!$F$7)))))</f>
        <v>0</v>
      </c>
      <c r="S74" s="12"/>
      <c r="T74" s="8">
        <f>IF(S74="",0,IF(S74="優勝",[3]現行XD用点数換算表!$B$8,IF(S74="準優勝",[3]現行XD用点数換算表!$C$8,IF(S74="ベスト4",[3]現行XD用点数換算表!$D$8,IF(S74="ベスト8",[3]現行XD用点数換算表!$E$8,[3]現行XD用点数換算表!$F$8)))))</f>
        <v>0</v>
      </c>
      <c r="U74" s="12"/>
      <c r="V74" s="14">
        <f>IF(U74="",0,IF(U74="優勝",[3]現行XD用点数換算表!$B$13,IF(U74="準優勝",[3]現行XD用点数換算表!$C$13,IF(U74="ベスト4",[3]現行XD用点数換算表!$D$13,[3]現行XD用点数換算表!$E$13))))</f>
        <v>0</v>
      </c>
      <c r="W74" s="12"/>
      <c r="X74" s="8">
        <f>IF(W74="",0,IF(W74="優勝",[3]現行XD用点数換算表!$B$14,IF(W74="準優勝",[3]現行XD用点数換算表!$C$14,IF(W74="ベスト4",[3]現行XD用点数換算表!$D$14,[3]現行XD用点数換算表!$E$14))))</f>
        <v>0</v>
      </c>
      <c r="Y74" s="12"/>
      <c r="Z74" s="8">
        <f>IF(Y74="",0,IF(Y74="優勝",[2]現行XD用点数換算表!$B$15,IF(Y74="準優勝",[2]現行XD用点数換算表!$C$15,IF(Y74="ベスト4",[2]現行XD用点数換算表!$D$15,IF(Y74="ベスト8",[2]現行XD用点数換算表!$E$15,IF(Y74="ベスト16",[2]現行XD用点数換算表!$F$15,IF(Y74="ベスト32",[2]現行XD用点数換算表!$G$15,"")))))))</f>
        <v>0</v>
      </c>
      <c r="AA74" s="12"/>
      <c r="AB74" s="8">
        <f>IF(AA74="",0,IF(AA74="優勝",[3]現行XD用点数換算表!$B$16,IF(AA74="準優勝",[3]現行XD用点数換算表!$C$16,IF(AA74="ベスト4",[3]現行XD用点数換算表!$D$16,IF(AA74="ベスト8",[3]現行XD用点数換算表!$E$16,IF(AA74="ベスト16",[3]現行XD用点数換算表!$F$16,IF(AA74="ベスト32",[3]現行XD用点数換算表!$G$16,"")))))))</f>
        <v>0</v>
      </c>
      <c r="AC74" s="12"/>
      <c r="AD74" s="8">
        <f>IF(AC74="",0,IF(AC74="優勝",[3]現行XD用点数換算表!$B$17,IF(AC74="準優勝",[3]現行XD用点数換算表!$C$17,IF(AC74="ベスト4",[3]現行XD用点数換算表!$D$17,IF(AC74="ベスト8",[3]現行XD用点数換算表!$E$17,IF(AC74="ベスト16",[3]現行XD用点数換算表!$F$17,IF(AC74="ベスト32",[3]現行XD用点数換算表!$G$17,"")))))))</f>
        <v>0</v>
      </c>
      <c r="AE74" s="12"/>
      <c r="AF74" s="8">
        <f>IF(AE74="",0,IF(AE74="優勝",[3]現行XD用点数換算表!$B$18,IF(AE74="準優勝",[3]現行XD用点数換算表!$C$18,IF(AE74="ベスト4",[3]現行XD用点数換算表!$D$18,IF(AE74="ベスト8",[3]現行XD用点数換算表!$E$18,[3]現行XD用点数換算表!$F$18)))))</f>
        <v>0</v>
      </c>
      <c r="AG74" s="12"/>
      <c r="AH74" s="8">
        <f>IF(AG74="",0,IF(AG74="優勝",[3]現行XD用点数換算表!$B$19,IF(AG74="準優勝",[3]現行XD用点数換算表!$C$19,IF(AG74="ベスト4",[3]現行XD用点数換算表!$D$19,IF(AG74="ベスト8",[3]現行XD用点数換算表!$E$19,[3]現行XD用点数換算表!$F$19)))))</f>
        <v>0</v>
      </c>
      <c r="AI74" s="8">
        <f t="shared" si="7"/>
        <v>30</v>
      </c>
      <c r="AJ74" s="56">
        <f t="shared" si="14"/>
        <v>100</v>
      </c>
    </row>
    <row r="75" spans="1:36" ht="15" customHeight="1" x14ac:dyDescent="0.55000000000000004">
      <c r="A75" s="57"/>
      <c r="B75" s="12" t="s">
        <v>136</v>
      </c>
      <c r="C75" s="12" t="s">
        <v>52</v>
      </c>
      <c r="D75" s="12">
        <v>1</v>
      </c>
      <c r="E75" s="25" t="s">
        <v>159</v>
      </c>
      <c r="F75" s="26" t="s">
        <v>160</v>
      </c>
      <c r="G75" s="12"/>
      <c r="H75" s="13">
        <f>IF(G75="",0,IF(G75="優勝",[3]現行XD用点数換算表!$B$2,IF(G75="準優勝",[3]現行XD用点数換算表!$C$2,IF(G75="ベスト4",[3]現行XD用点数換算表!$D$2,[3]現行XD用点数換算表!$E$2))))</f>
        <v>0</v>
      </c>
      <c r="I75" s="12" t="s">
        <v>2</v>
      </c>
      <c r="J75" s="8">
        <f>IF(I75="",0,IF(I75="優勝",[3]現行XD用点数換算表!$B$3,IF(I75="準優勝",[3]現行XD用点数換算表!$C$3,IF(I75="ベスト4",[3]現行XD用点数換算表!$D$3,[3]現行XD用点数換算表!$E$3))))</f>
        <v>70</v>
      </c>
      <c r="K75" s="12"/>
      <c r="L75" s="8">
        <f>IF(K75="",0,IF(K75="優勝",[2]現行XD用点数換算表!$B$4,IF(K75="準優勝",[2]現行XD用点数換算表!$C$4,IF(K75="ベスト4",[2]現行XD用点数換算表!$D$4,IF(K75="ベスト8",[2]現行XD用点数換算表!$E$4,IF(K75="ベスト16",[2]現行XD用点数換算表!$F$4,IF(K75="ベスト32",[2]現行XD用点数換算表!$G$4,"")))))))</f>
        <v>0</v>
      </c>
      <c r="M75" s="12"/>
      <c r="N75" s="8">
        <f>IF(M75="",0,IF(M75="優勝",[3]現行XD用点数換算表!$B$5,IF(M75="準優勝",[3]現行XD用点数換算表!$C$5,IF(M75="ベスト4",[3]現行XD用点数換算表!$D$5,IF(M75="ベスト8",[3]現行XD用点数換算表!$E$5,IF(M75="ベスト16",[3]現行XD用点数換算表!$F$5,IF(M75="ベスト32",[3]現行XD用点数換算表!$G$5,"")))))))</f>
        <v>0</v>
      </c>
      <c r="O75" s="12"/>
      <c r="P75" s="8">
        <f>IF(O75="",0,IF(O75="優勝",[3]現行XD用点数換算表!$B$6,IF(O75="準優勝",[3]現行XD用点数換算表!$C$6,IF(O75="ベスト4",[3]現行XD用点数換算表!$D$6,IF(O75="ベスト8",[3]現行XD用点数換算表!$E$6,IF(O75="ベスト16",[3]現行XD用点数換算表!$F$6,IF(O75="ベスト32",[3]現行XD用点数換算表!$G$6,"")))))))</f>
        <v>0</v>
      </c>
      <c r="Q75" s="12"/>
      <c r="R75" s="8">
        <f>IF(Q75="",0,IF(Q75="優勝",[3]現行XD用点数換算表!$B$7,IF(Q75="準優勝",[3]現行XD用点数換算表!$C$7,IF(Q75="ベスト4",[3]現行XD用点数換算表!$D$7,IF(Q75="ベスト8",[3]現行XD用点数換算表!$E$7,[3]現行XD用点数換算表!$F$7)))))</f>
        <v>0</v>
      </c>
      <c r="S75" s="12"/>
      <c r="T75" s="8">
        <f>IF(S75="",0,IF(S75="優勝",[3]現行XD用点数換算表!$B$8,IF(S75="準優勝",[3]現行XD用点数換算表!$C$8,IF(S75="ベスト4",[3]現行XD用点数換算表!$D$8,IF(S75="ベスト8",[3]現行XD用点数換算表!$E$8,[3]現行XD用点数換算表!$F$8)))))</f>
        <v>0</v>
      </c>
      <c r="U75" s="12"/>
      <c r="V75" s="14">
        <f>IF(U75="",0,IF(U75="優勝",[3]現行XD用点数換算表!$B$13,IF(U75="準優勝",[3]現行XD用点数換算表!$C$13,IF(U75="ベスト4",[3]現行XD用点数換算表!$D$13,[3]現行XD用点数換算表!$E$13))))</f>
        <v>0</v>
      </c>
      <c r="W75" s="12"/>
      <c r="X75" s="8">
        <f>IF(W75="",0,IF(W75="優勝",[3]現行XD用点数換算表!$B$14,IF(W75="準優勝",[3]現行XD用点数換算表!$C$14,IF(W75="ベスト4",[3]現行XD用点数換算表!$D$14,[3]現行XD用点数換算表!$E$14))))</f>
        <v>0</v>
      </c>
      <c r="Y75" s="12"/>
      <c r="Z75" s="8">
        <f>IF(Y75="",0,IF(Y75="優勝",[2]現行XD用点数換算表!$B$15,IF(Y75="準優勝",[2]現行XD用点数換算表!$C$15,IF(Y75="ベスト4",[2]現行XD用点数換算表!$D$15,IF(Y75="ベスト8",[2]現行XD用点数換算表!$E$15,IF(Y75="ベスト16",[2]現行XD用点数換算表!$F$15,IF(Y75="ベスト32",[2]現行XD用点数換算表!$G$15,"")))))))</f>
        <v>0</v>
      </c>
      <c r="AA75" s="12"/>
      <c r="AB75" s="8">
        <f>IF(AA75="",0,IF(AA75="優勝",[3]現行XD用点数換算表!$B$16,IF(AA75="準優勝",[3]現行XD用点数換算表!$C$16,IF(AA75="ベスト4",[3]現行XD用点数換算表!$D$16,IF(AA75="ベスト8",[3]現行XD用点数換算表!$E$16,IF(AA75="ベスト16",[3]現行XD用点数換算表!$F$16,IF(AA75="ベスト32",[3]現行XD用点数換算表!$G$16,"")))))))</f>
        <v>0</v>
      </c>
      <c r="AC75" s="12"/>
      <c r="AD75" s="8">
        <f>IF(AC75="",0,IF(AC75="優勝",[3]現行XD用点数換算表!$B$17,IF(AC75="準優勝",[3]現行XD用点数換算表!$C$17,IF(AC75="ベスト4",[3]現行XD用点数換算表!$D$17,IF(AC75="ベスト8",[3]現行XD用点数換算表!$E$17,IF(AC75="ベスト16",[3]現行XD用点数換算表!$F$17,IF(AC75="ベスト32",[3]現行XD用点数換算表!$G$17,"")))))))</f>
        <v>0</v>
      </c>
      <c r="AE75" s="12"/>
      <c r="AF75" s="8">
        <f>IF(AE75="",0,IF(AE75="優勝",[3]現行XD用点数換算表!$B$18,IF(AE75="準優勝",[3]現行XD用点数換算表!$C$18,IF(AE75="ベスト4",[3]現行XD用点数換算表!$D$18,IF(AE75="ベスト8",[3]現行XD用点数換算表!$E$18,[3]現行XD用点数換算表!$F$18)))))</f>
        <v>0</v>
      </c>
      <c r="AG75" s="12"/>
      <c r="AH75" s="8">
        <f>IF(AG75="",0,IF(AG75="優勝",[3]現行XD用点数換算表!$B$19,IF(AG75="準優勝",[3]現行XD用点数換算表!$C$19,IF(AG75="ベスト4",[3]現行XD用点数換算表!$D$19,IF(AG75="ベスト8",[3]現行XD用点数換算表!$E$19,[3]現行XD用点数換算表!$F$19)))))</f>
        <v>0</v>
      </c>
      <c r="AI75" s="8">
        <f t="shared" si="7"/>
        <v>70</v>
      </c>
      <c r="AJ75" s="57"/>
    </row>
    <row r="76" spans="1:36" ht="15" customHeight="1" x14ac:dyDescent="0.55000000000000004">
      <c r="A76" s="56">
        <v>37</v>
      </c>
      <c r="B76" s="12" t="s">
        <v>88</v>
      </c>
      <c r="C76" s="12" t="s">
        <v>41</v>
      </c>
      <c r="D76" s="12">
        <v>1</v>
      </c>
      <c r="E76" s="25" t="s">
        <v>159</v>
      </c>
      <c r="F76" s="26" t="s">
        <v>160</v>
      </c>
      <c r="G76" s="12" t="s">
        <v>2</v>
      </c>
      <c r="H76" s="13">
        <f>IF(G76="",0,IF(G76="優勝",[3]現行XD用点数換算表!$B$2,IF(G76="準優勝",[3]現行XD用点数換算表!$C$2,IF(G76="ベスト4",[3]現行XD用点数換算表!$D$2,[3]現行XD用点数換算表!$E$2))))</f>
        <v>50</v>
      </c>
      <c r="I76" s="12" t="s">
        <v>2</v>
      </c>
      <c r="J76" s="8">
        <f>IF(I76="",0,IF(I76="優勝",[3]現行XD用点数換算表!$B$3,IF(I76="準優勝",[3]現行XD用点数換算表!$C$3,IF(I76="ベスト4",[3]現行XD用点数換算表!$D$3,[3]現行XD用点数換算表!$E$3))))</f>
        <v>70</v>
      </c>
      <c r="K76" s="12"/>
      <c r="L76" s="8">
        <f>IF(K76="",0,IF(K76="優勝",[2]現行XD用点数換算表!$B$4,IF(K76="準優勝",[2]現行XD用点数換算表!$C$4,IF(K76="ベスト4",[2]現行XD用点数換算表!$D$4,IF(K76="ベスト8",[2]現行XD用点数換算表!$E$4,IF(K76="ベスト16",[2]現行XD用点数換算表!$F$4,IF(K76="ベスト32",[2]現行XD用点数換算表!$G$4,"")))))))</f>
        <v>0</v>
      </c>
      <c r="M76" s="12"/>
      <c r="N76" s="8">
        <f>IF(M76="",0,IF(M76="優勝",[3]現行XD用点数換算表!$B$5,IF(M76="準優勝",[3]現行XD用点数換算表!$C$5,IF(M76="ベスト4",[3]現行XD用点数換算表!$D$5,IF(M76="ベスト8",[3]現行XD用点数換算表!$E$5,IF(M76="ベスト16",[3]現行XD用点数換算表!$F$5,IF(M76="ベスト32",[3]現行XD用点数換算表!$G$5,"")))))))</f>
        <v>0</v>
      </c>
      <c r="O76" s="12"/>
      <c r="P76" s="8">
        <f>IF(O76="",0,IF(O76="優勝",[3]現行XD用点数換算表!$B$6,IF(O76="準優勝",[3]現行XD用点数換算表!$C$6,IF(O76="ベスト4",[3]現行XD用点数換算表!$D$6,IF(O76="ベスト8",[3]現行XD用点数換算表!$E$6,IF(O76="ベスト16",[3]現行XD用点数換算表!$F$6,IF(O76="ベスト32",[3]現行XD用点数換算表!$G$6,"")))))))</f>
        <v>0</v>
      </c>
      <c r="Q76" s="12"/>
      <c r="R76" s="8">
        <f>IF(Q76="",0,IF(Q76="優勝",[3]現行XD用点数換算表!$B$7,IF(Q76="準優勝",[3]現行XD用点数換算表!$C$7,IF(Q76="ベスト4",[3]現行XD用点数換算表!$D$7,IF(Q76="ベスト8",[3]現行XD用点数換算表!$E$7,[3]現行XD用点数換算表!$F$7)))))</f>
        <v>0</v>
      </c>
      <c r="S76" s="12"/>
      <c r="T76" s="8">
        <f>IF(S76="",0,IF(S76="優勝",[3]現行XD用点数換算表!$B$8,IF(S76="準優勝",[3]現行XD用点数換算表!$C$8,IF(S76="ベスト4",[3]現行XD用点数換算表!$D$8,IF(S76="ベスト8",[3]現行XD用点数換算表!$E$8,[3]現行XD用点数換算表!$F$8)))))</f>
        <v>0</v>
      </c>
      <c r="U76" s="12"/>
      <c r="V76" s="14">
        <f>IF(U76="",0,IF(U76="優勝",[3]現行XD用点数換算表!$B$13,IF(U76="準優勝",[3]現行XD用点数換算表!$C$13,IF(U76="ベスト4",[3]現行XD用点数換算表!$D$13,[3]現行XD用点数換算表!$E$13))))</f>
        <v>0</v>
      </c>
      <c r="W76" s="12"/>
      <c r="X76" s="8">
        <f>IF(W76="",0,IF(W76="優勝",[3]現行XD用点数換算表!$B$14,IF(W76="準優勝",[3]現行XD用点数換算表!$C$14,IF(W76="ベスト4",[3]現行XD用点数換算表!$D$14,[3]現行XD用点数換算表!$E$14))))</f>
        <v>0</v>
      </c>
      <c r="Y76" s="12"/>
      <c r="Z76" s="8">
        <f>IF(Y76="",0,IF(Y76="優勝",[2]現行XD用点数換算表!$B$15,IF(Y76="準優勝",[2]現行XD用点数換算表!$C$15,IF(Y76="ベスト4",[2]現行XD用点数換算表!$D$15,IF(Y76="ベスト8",[2]現行XD用点数換算表!$E$15,IF(Y76="ベスト16",[2]現行XD用点数換算表!$F$15,IF(Y76="ベスト32",[2]現行XD用点数換算表!$G$15,"")))))))</f>
        <v>0</v>
      </c>
      <c r="AA76" s="12"/>
      <c r="AB76" s="8">
        <f>IF(AA76="",0,IF(AA76="優勝",[3]現行XD用点数換算表!$B$16,IF(AA76="準優勝",[3]現行XD用点数換算表!$C$16,IF(AA76="ベスト4",[3]現行XD用点数換算表!$D$16,IF(AA76="ベスト8",[3]現行XD用点数換算表!$E$16,IF(AA76="ベスト16",[3]現行XD用点数換算表!$F$16,IF(AA76="ベスト32",[3]現行XD用点数換算表!$G$16,"")))))))</f>
        <v>0</v>
      </c>
      <c r="AC76" s="12"/>
      <c r="AD76" s="8">
        <f>IF(AC76="",0,IF(AC76="優勝",[3]現行XD用点数換算表!$B$17,IF(AC76="準優勝",[3]現行XD用点数換算表!$C$17,IF(AC76="ベスト4",[3]現行XD用点数換算表!$D$17,IF(AC76="ベスト8",[3]現行XD用点数換算表!$E$17,IF(AC76="ベスト16",[3]現行XD用点数換算表!$F$17,IF(AC76="ベスト32",[3]現行XD用点数換算表!$G$17,"")))))))</f>
        <v>0</v>
      </c>
      <c r="AE76" s="12"/>
      <c r="AF76" s="8">
        <f>IF(AE76="",0,IF(AE76="優勝",[3]現行XD用点数換算表!$B$18,IF(AE76="準優勝",[3]現行XD用点数換算表!$C$18,IF(AE76="ベスト4",[3]現行XD用点数換算表!$D$18,IF(AE76="ベスト8",[3]現行XD用点数換算表!$E$18,[3]現行XD用点数換算表!$F$18)))))</f>
        <v>0</v>
      </c>
      <c r="AG76" s="12"/>
      <c r="AH76" s="8">
        <f>IF(AG76="",0,IF(AG76="優勝",[3]現行XD用点数換算表!$B$19,IF(AG76="準優勝",[3]現行XD用点数換算表!$C$19,IF(AG76="ベスト4",[3]現行XD用点数換算表!$D$19,IF(AG76="ベスト8",[3]現行XD用点数換算表!$E$19,[3]現行XD用点数換算表!$F$19)))))</f>
        <v>0</v>
      </c>
      <c r="AI76" s="8">
        <f t="shared" si="7"/>
        <v>70</v>
      </c>
      <c r="AJ76" s="56">
        <f t="shared" si="14"/>
        <v>124</v>
      </c>
    </row>
    <row r="77" spans="1:36" ht="15" customHeight="1" x14ac:dyDescent="0.55000000000000004">
      <c r="A77" s="57"/>
      <c r="B77" s="12" t="s">
        <v>174</v>
      </c>
      <c r="C77" s="12" t="s">
        <v>162</v>
      </c>
      <c r="D77" s="12">
        <v>4</v>
      </c>
      <c r="E77" s="27" t="s">
        <v>163</v>
      </c>
      <c r="F77" s="26" t="s">
        <v>160</v>
      </c>
      <c r="G77" s="12"/>
      <c r="H77" s="13">
        <f>IF(G77="",0,IF(G77="優勝",[3]現行XD用点数換算表!$B$2,IF(G77="準優勝",[3]現行XD用点数換算表!$C$2,IF(G77="ベスト4",[3]現行XD用点数換算表!$D$2,[3]現行XD用点数換算表!$E$2))))</f>
        <v>0</v>
      </c>
      <c r="I77" s="12"/>
      <c r="J77" s="8">
        <f>IF(I77="",0,IF(I77="優勝",[3]現行XD用点数換算表!$B$3,IF(I77="準優勝",[3]現行XD用点数換算表!$C$3,IF(I77="ベスト4",[3]現行XD用点数換算表!$D$3,[3]現行XD用点数換算表!$E$3))))</f>
        <v>0</v>
      </c>
      <c r="K77" s="12"/>
      <c r="L77" s="8">
        <f>IF(K77="",0,IF(K77="優勝",[2]現行XD用点数換算表!$B$4,IF(K77="準優勝",[2]現行XD用点数換算表!$C$4,IF(K77="ベスト4",[2]現行XD用点数換算表!$D$4,IF(K77="ベスト8",[2]現行XD用点数換算表!$E$4,IF(K77="ベスト16",[2]現行XD用点数換算表!$F$4,IF(K77="ベスト32",[2]現行XD用点数換算表!$G$4,"")))))))</f>
        <v>0</v>
      </c>
      <c r="M77" s="12"/>
      <c r="N77" s="8">
        <f>IF(M77="",0,IF(M77="優勝",[3]現行XD用点数換算表!$B$5,IF(M77="準優勝",[3]現行XD用点数換算表!$C$5,IF(M77="ベスト4",[3]現行XD用点数換算表!$D$5,IF(M77="ベスト8",[3]現行XD用点数換算表!$E$5,IF(M77="ベスト16",[3]現行XD用点数換算表!$F$5,IF(M77="ベスト32",[3]現行XD用点数換算表!$G$5,"")))))))</f>
        <v>0</v>
      </c>
      <c r="O77" s="12" t="s">
        <v>5</v>
      </c>
      <c r="P77" s="8">
        <f>IF(O77="",0,IF(O77="優勝",[3]現行XD用点数換算表!$B$6,IF(O77="準優勝",[3]現行XD用点数換算表!$C$6,IF(O77="ベスト4",[3]現行XD用点数換算表!$D$6,IF(O77="ベスト8",[3]現行XD用点数換算表!$E$6,IF(O77="ベスト16",[3]現行XD用点数換算表!$F$6,IF(O77="ベスト32",[3]現行XD用点数換算表!$G$6,"")))))))</f>
        <v>30</v>
      </c>
      <c r="Q77" s="12"/>
      <c r="R77" s="8">
        <f>IF(Q77="",0,IF(Q77="優勝",[3]現行XD用点数換算表!$B$7,IF(Q77="準優勝",[3]現行XD用点数換算表!$C$7,IF(Q77="ベスト4",[3]現行XD用点数換算表!$D$7,IF(Q77="ベスト8",[3]現行XD用点数換算表!$E$7,[3]現行XD用点数換算表!$F$7)))))</f>
        <v>0</v>
      </c>
      <c r="S77" s="12"/>
      <c r="T77" s="8">
        <f>IF(S77="",0,IF(S77="優勝",[3]現行XD用点数換算表!$B$8,IF(S77="準優勝",[3]現行XD用点数換算表!$C$8,IF(S77="ベスト4",[3]現行XD用点数換算表!$D$8,IF(S77="ベスト8",[3]現行XD用点数換算表!$E$8,[3]現行XD用点数換算表!$F$8)))))</f>
        <v>0</v>
      </c>
      <c r="U77" s="12"/>
      <c r="V77" s="14">
        <f>IF(U77="",0,IF(U77="優勝",[3]現行XD用点数換算表!$B$13,IF(U77="準優勝",[3]現行XD用点数換算表!$C$13,IF(U77="ベスト4",[3]現行XD用点数換算表!$D$13,[3]現行XD用点数換算表!$E$13))))</f>
        <v>0</v>
      </c>
      <c r="W77" s="12"/>
      <c r="X77" s="8">
        <f>IF(W77="",0,IF(W77="優勝",[3]現行XD用点数換算表!$B$14,IF(W77="準優勝",[3]現行XD用点数換算表!$C$14,IF(W77="ベスト4",[3]現行XD用点数換算表!$D$14,[3]現行XD用点数換算表!$E$14))))</f>
        <v>0</v>
      </c>
      <c r="Y77" s="12"/>
      <c r="Z77" s="8">
        <f>IF(Y77="",0,IF(Y77="優勝",[2]現行XD用点数換算表!$B$15,IF(Y77="準優勝",[2]現行XD用点数換算表!$C$15,IF(Y77="ベスト4",[2]現行XD用点数換算表!$D$15,IF(Y77="ベスト8",[2]現行XD用点数換算表!$E$15,IF(Y77="ベスト16",[2]現行XD用点数換算表!$F$15,IF(Y77="ベスト32",[2]現行XD用点数換算表!$G$15,"")))))))</f>
        <v>0</v>
      </c>
      <c r="AA77" s="12"/>
      <c r="AB77" s="8">
        <f>IF(AA77="",0,IF(AA77="優勝",[3]現行XD用点数換算表!$B$16,IF(AA77="準優勝",[3]現行XD用点数換算表!$C$16,IF(AA77="ベスト4",[3]現行XD用点数換算表!$D$16,IF(AA77="ベスト8",[3]現行XD用点数換算表!$E$16,IF(AA77="ベスト16",[3]現行XD用点数換算表!$F$16,IF(AA77="ベスト32",[3]現行XD用点数換算表!$G$16,"")))))))</f>
        <v>0</v>
      </c>
      <c r="AC77" s="12" t="s">
        <v>5</v>
      </c>
      <c r="AD77" s="8">
        <f>IF(AC77="",0,IF(AC77="優勝",[3]現行XD用点数換算表!$B$17,IF(AC77="準優勝",[3]現行XD用点数換算表!$C$17,IF(AC77="ベスト4",[3]現行XD用点数換算表!$D$17,IF(AC77="ベスト8",[3]現行XD用点数換算表!$E$17,IF(AC77="ベスト16",[3]現行XD用点数換算表!$F$17,IF(AC77="ベスト32",[3]現行XD用点数換算表!$G$17,"")))))))</f>
        <v>24</v>
      </c>
      <c r="AE77" s="12"/>
      <c r="AF77" s="8">
        <f>IF(AE77="",0,IF(AE77="優勝",[3]現行XD用点数換算表!$B$18,IF(AE77="準優勝",[3]現行XD用点数換算表!$C$18,IF(AE77="ベスト4",[3]現行XD用点数換算表!$D$18,IF(AE77="ベスト8",[3]現行XD用点数換算表!$E$18,[3]現行XD用点数換算表!$F$18)))))</f>
        <v>0</v>
      </c>
      <c r="AG77" s="12"/>
      <c r="AH77" s="8">
        <f>IF(AG77="",0,IF(AG77="優勝",[3]現行XD用点数換算表!$B$19,IF(AG77="準優勝",[3]現行XD用点数換算表!$C$19,IF(AG77="ベスト4",[3]現行XD用点数換算表!$D$19,IF(AG77="ベスト8",[3]現行XD用点数換算表!$E$19,[3]現行XD用点数換算表!$F$19)))))</f>
        <v>0</v>
      </c>
      <c r="AI77" s="8">
        <f t="shared" si="7"/>
        <v>54</v>
      </c>
      <c r="AJ77" s="57"/>
    </row>
    <row r="78" spans="1:36" ht="15" customHeight="1" x14ac:dyDescent="0.55000000000000004">
      <c r="A78" s="56">
        <v>38</v>
      </c>
      <c r="B78" s="32" t="s">
        <v>294</v>
      </c>
      <c r="C78" s="32" t="s">
        <v>292</v>
      </c>
      <c r="D78" s="32">
        <v>4</v>
      </c>
      <c r="E78" s="42" t="s">
        <v>291</v>
      </c>
      <c r="F78" s="31" t="s">
        <v>226</v>
      </c>
      <c r="G78" s="32"/>
      <c r="H78" s="30">
        <f>IF(G78="",0,IF(G78="優勝",[4]現行XD用点数換算表!$B$2,IF(G78="準優勝",[4]現行XD用点数換算表!$C$2,IF(G78="ベスト4",[4]現行XD用点数換算表!$D$2,[4]現行XD用点数換算表!$E$2))))</f>
        <v>0</v>
      </c>
      <c r="I78" s="32"/>
      <c r="J78" s="35">
        <f>IF(I78="",0,IF(I78="優勝",[4]現行XD用点数換算表!$B$3,IF(I78="準優勝",[4]現行XD用点数換算表!$C$3,IF(I78="ベスト4",[4]現行XD用点数換算表!$D$3,[4]現行XD用点数換算表!$E$3))))</f>
        <v>0</v>
      </c>
      <c r="K78" s="32"/>
      <c r="L78" s="35">
        <f>IF(K78="",0,IF(K78="優勝",[2]現行XD用点数換算表!$B$4,IF(K78="準優勝",[2]現行XD用点数換算表!$C$4,IF(K78="ベスト4",[2]現行XD用点数換算表!$D$4,IF(K78="ベスト8",[2]現行XD用点数換算表!$E$4,IF(K78="ベスト16",[2]現行XD用点数換算表!$F$4,IF(K78="ベスト32",[2]現行XD用点数換算表!$G$4,"")))))))</f>
        <v>0</v>
      </c>
      <c r="M78" s="32"/>
      <c r="N78" s="35">
        <f>IF(M78="",0,IF(M78="優勝",[4]現行XD用点数換算表!$B$5,IF(M78="準優勝",[4]現行XD用点数換算表!$C$5,IF(M78="ベスト4",[4]現行XD用点数換算表!$D$5,IF(M78="ベスト8",[4]現行XD用点数換算表!$E$5,IF(M78="ベスト16",[4]現行XD用点数換算表!$F$5,IF(M78="ベスト32",[4]現行XD用点数換算表!$G$5,"")))))))</f>
        <v>0</v>
      </c>
      <c r="O78" s="32" t="s">
        <v>4</v>
      </c>
      <c r="P78" s="35">
        <f>IF(O78="",0,IF(O78="優勝",[4]現行XD用点数換算表!$B$6,IF(O78="準優勝",[4]現行XD用点数換算表!$C$6,IF(O78="ベスト4",[4]現行XD用点数換算表!$D$6,IF(O78="ベスト8",[4]現行XD用点数換算表!$E$6,IF(O78="ベスト16",[4]現行XD用点数換算表!$F$6,IF(O78="ベスト32",[4]現行XD用点数換算表!$G$6,"")))))))</f>
        <v>90</v>
      </c>
      <c r="Q78" s="32"/>
      <c r="R78" s="35">
        <f>IF(Q78="",0,IF(Q78="優勝",[4]現行XD用点数換算表!$B$7,IF(Q78="準優勝",[4]現行XD用点数換算表!$C$7,IF(Q78="ベスト4",[4]現行XD用点数換算表!$D$7,IF(Q78="ベスト8",[4]現行XD用点数換算表!$E$7,[4]現行XD用点数換算表!$F$7)))))</f>
        <v>0</v>
      </c>
      <c r="S78" s="32"/>
      <c r="T78" s="35">
        <f>IF(S78="",0,IF(S78="優勝",[4]現行XD用点数換算表!$B$8,IF(S78="準優勝",[4]現行XD用点数換算表!$C$8,IF(S78="ベスト4",[4]現行XD用点数換算表!$D$8,IF(S78="ベスト8",[4]現行XD用点数換算表!$E$8,[4]現行XD用点数換算表!$F$8)))))</f>
        <v>0</v>
      </c>
      <c r="U78" s="32"/>
      <c r="V78" s="36">
        <f>IF(U78="",0,IF(U78="優勝",[4]現行XD用点数換算表!$B$13,IF(U78="準優勝",[4]現行XD用点数換算表!$C$13,IF(U78="ベスト4",[4]現行XD用点数換算表!$D$13,[4]現行XD用点数換算表!$E$13))))</f>
        <v>0</v>
      </c>
      <c r="W78" s="32"/>
      <c r="X78" s="35">
        <f>IF(W78="",0,IF(W78="優勝",[4]現行XD用点数換算表!$B$14,IF(W78="準優勝",[4]現行XD用点数換算表!$C$14,IF(W78="ベスト4",[4]現行XD用点数換算表!$D$14,[4]現行XD用点数換算表!$E$14))))</f>
        <v>0</v>
      </c>
      <c r="Y78" s="32"/>
      <c r="Z78" s="35">
        <f>IF(Y78="",0,IF(Y78="優勝",[2]現行XD用点数換算表!$B$15,IF(Y78="準優勝",[2]現行XD用点数換算表!$C$15,IF(Y78="ベスト4",[2]現行XD用点数換算表!$D$15,IF(Y78="ベスト8",[2]現行XD用点数換算表!$E$15,IF(Y78="ベスト16",[2]現行XD用点数換算表!$F$15,IF(Y78="ベスト32",[2]現行XD用点数換算表!$G$15,"")))))))</f>
        <v>0</v>
      </c>
      <c r="AA78" s="32" t="s">
        <v>5</v>
      </c>
      <c r="AB78" s="35">
        <f>IF(AA78="",0,IF(AA78="優勝",[4]現行XD用点数換算表!$B$16,IF(AA78="準優勝",[4]現行XD用点数換算表!$C$16,IF(AA78="ベスト4",[4]現行XD用点数換算表!$D$16,IF(AA78="ベスト8",[4]現行XD用点数換算表!$E$16,IF(AA78="ベスト16",[4]現行XD用点数換算表!$F$16,IF(AA78="ベスト32",[4]現行XD用点数換算表!$G$16,"")))))))</f>
        <v>8</v>
      </c>
      <c r="AC78" s="32"/>
      <c r="AD78" s="35">
        <f>IF(AC78="",0,IF(AC78="優勝",[4]現行XD用点数換算表!$B$17,IF(AC78="準優勝",[4]現行XD用点数換算表!$C$17,IF(AC78="ベスト4",[4]現行XD用点数換算表!$D$17,IF(AC78="ベスト8",[4]現行XD用点数換算表!$E$17,IF(AC78="ベスト16",[4]現行XD用点数換算表!$F$17,IF(AC78="ベスト32",[4]現行XD用点数換算表!$G$17,"")))))))</f>
        <v>0</v>
      </c>
      <c r="AE78" s="32"/>
      <c r="AF78" s="35">
        <f>IF(AE78="",0,IF(AE78="優勝",[4]現行XD用点数換算表!$B$18,IF(AE78="準優勝",[4]現行XD用点数換算表!$C$18,IF(AE78="ベスト4",[4]現行XD用点数換算表!$D$18,IF(AE78="ベスト8",[4]現行XD用点数換算表!$E$18,[4]現行XD用点数換算表!$F$18)))))</f>
        <v>0</v>
      </c>
      <c r="AG78" s="32"/>
      <c r="AH78" s="35">
        <f>IF(AG78="",0,IF(AG78="優勝",[4]現行XD用点数換算表!$B$19,IF(AG78="準優勝",[4]現行XD用点数換算表!$C$19,IF(AG78="ベスト4",[4]現行XD用点数換算表!$D$19,IF(AG78="ベスト8",[4]現行XD用点数換算表!$E$19,[4]現行XD用点数換算表!$F$19)))))</f>
        <v>0</v>
      </c>
      <c r="AI78" s="35">
        <f>MAX(H78,J78)+SUM(L78:T78)+MAX(V78,X78)+SUM(Z78:AH78)</f>
        <v>98</v>
      </c>
      <c r="AJ78" s="56">
        <f t="shared" si="14"/>
        <v>98</v>
      </c>
    </row>
    <row r="79" spans="1:36" ht="15" customHeight="1" x14ac:dyDescent="0.55000000000000004">
      <c r="A79" s="57"/>
      <c r="B79" s="43" t="s">
        <v>293</v>
      </c>
      <c r="C79" s="43" t="s">
        <v>292</v>
      </c>
      <c r="D79" s="43">
        <v>2</v>
      </c>
      <c r="E79" s="42" t="s">
        <v>291</v>
      </c>
      <c r="F79" s="31" t="s">
        <v>226</v>
      </c>
      <c r="G79" s="32"/>
      <c r="H79" s="30">
        <f>IF(G79="",0,IF(G79="優勝",[4]現行XD用点数換算表!$B$2,IF(G79="準優勝",[4]現行XD用点数換算表!$C$2,IF(G79="ベスト4",[4]現行XD用点数換算表!$D$2,[4]現行XD用点数換算表!$E$2))))</f>
        <v>0</v>
      </c>
      <c r="I79" s="32"/>
      <c r="J79" s="35">
        <f>IF(I79="",0,IF(I79="優勝",[4]現行XD用点数換算表!$B$3,IF(I79="準優勝",[4]現行XD用点数換算表!$C$3,IF(I79="ベスト4",[4]現行XD用点数換算表!$D$3,[4]現行XD用点数換算表!$E$3))))</f>
        <v>0</v>
      </c>
      <c r="K79" s="32"/>
      <c r="L79" s="35">
        <f>IF(K79="",0,IF(K79="優勝",[2]現行XD用点数換算表!$B$4,IF(K79="準優勝",[2]現行XD用点数換算表!$C$4,IF(K79="ベスト4",[2]現行XD用点数換算表!$D$4,IF(K79="ベスト8",[2]現行XD用点数換算表!$E$4,IF(K79="ベスト16",[2]現行XD用点数換算表!$F$4,IF(K79="ベスト32",[2]現行XD用点数換算表!$G$4,"")))))))</f>
        <v>0</v>
      </c>
      <c r="M79" s="32"/>
      <c r="N79" s="35">
        <f>IF(M79="",0,IF(M79="優勝",[4]現行XD用点数換算表!$B$5,IF(M79="準優勝",[4]現行XD用点数換算表!$C$5,IF(M79="ベスト4",[4]現行XD用点数換算表!$D$5,IF(M79="ベスト8",[4]現行XD用点数換算表!$E$5,IF(M79="ベスト16",[4]現行XD用点数換算表!$F$5,IF(M79="ベスト32",[4]現行XD用点数換算表!$G$5,"")))))))</f>
        <v>0</v>
      </c>
      <c r="O79" s="32"/>
      <c r="P79" s="35">
        <f>IF(O79="",0,IF(O79="優勝",[4]現行XD用点数換算表!$B$6,IF(O79="準優勝",[4]現行XD用点数換算表!$C$6,IF(O79="ベスト4",[4]現行XD用点数換算表!$D$6,IF(O79="ベスト8",[4]現行XD用点数換算表!$E$6,IF(O79="ベスト16",[4]現行XD用点数換算表!$F$6,IF(O79="ベスト32",[4]現行XD用点数換算表!$G$6,"")))))))</f>
        <v>0</v>
      </c>
      <c r="Q79" s="32"/>
      <c r="R79" s="35">
        <f>IF(Q79="",0,IF(Q79="優勝",[4]現行XD用点数換算表!$B$7,IF(Q79="準優勝",[4]現行XD用点数換算表!$C$7,IF(Q79="ベスト4",[4]現行XD用点数換算表!$D$7,IF(Q79="ベスト8",[4]現行XD用点数換算表!$E$7,[4]現行XD用点数換算表!$F$7)))))</f>
        <v>0</v>
      </c>
      <c r="S79" s="32"/>
      <c r="T79" s="35">
        <f>IF(S79="",0,IF(S79="優勝",[4]現行XD用点数換算表!$B$8,IF(S79="準優勝",[4]現行XD用点数換算表!$C$8,IF(S79="ベスト4",[4]現行XD用点数換算表!$D$8,IF(S79="ベスト8",[4]現行XD用点数換算表!$E$8,[4]現行XD用点数換算表!$F$8)))))</f>
        <v>0</v>
      </c>
      <c r="U79" s="32"/>
      <c r="V79" s="36">
        <f>IF(U79="",0,IF(U79="優勝",[4]現行XD用点数換算表!$B$13,IF(U79="準優勝",[4]現行XD用点数換算表!$C$13,IF(U79="ベスト4",[4]現行XD用点数換算表!$D$13,[4]現行XD用点数換算表!$E$13))))</f>
        <v>0</v>
      </c>
      <c r="W79" s="32"/>
      <c r="X79" s="35">
        <f>IF(W79="",0,IF(W79="優勝",[4]現行XD用点数換算表!$B$14,IF(W79="準優勝",[4]現行XD用点数換算表!$C$14,IF(W79="ベスト4",[4]現行XD用点数換算表!$D$14,[4]現行XD用点数換算表!$E$14))))</f>
        <v>0</v>
      </c>
      <c r="Y79" s="32"/>
      <c r="Z79" s="35">
        <f>IF(Y79="",0,IF(Y79="優勝",[2]現行XD用点数換算表!$B$15,IF(Y79="準優勝",[2]現行XD用点数換算表!$C$15,IF(Y79="ベスト4",[2]現行XD用点数換算表!$D$15,IF(Y79="ベスト8",[2]現行XD用点数換算表!$E$15,IF(Y79="ベスト16",[2]現行XD用点数換算表!$F$15,IF(Y79="ベスト32",[2]現行XD用点数換算表!$G$15,"")))))))</f>
        <v>0</v>
      </c>
      <c r="AA79" s="32"/>
      <c r="AB79" s="35">
        <f>IF(AA79="",0,IF(AA79="優勝",[4]現行XD用点数換算表!$B$16,IF(AA79="準優勝",[4]現行XD用点数換算表!$C$16,IF(AA79="ベスト4",[4]現行XD用点数換算表!$D$16,IF(AA79="ベスト8",[4]現行XD用点数換算表!$E$16,IF(AA79="ベスト16",[4]現行XD用点数換算表!$F$16,IF(AA79="ベスト32",[4]現行XD用点数換算表!$G$16,"")))))))</f>
        <v>0</v>
      </c>
      <c r="AC79" s="32"/>
      <c r="AD79" s="35">
        <f>IF(AC79="",0,IF(AC79="優勝",[4]現行XD用点数換算表!$B$17,IF(AC79="準優勝",[4]現行XD用点数換算表!$C$17,IF(AC79="ベスト4",[4]現行XD用点数換算表!$D$17,IF(AC79="ベスト8",[4]現行XD用点数換算表!$E$17,IF(AC79="ベスト16",[4]現行XD用点数換算表!$F$17,IF(AC79="ベスト32",[4]現行XD用点数換算表!$G$17,"")))))))</f>
        <v>0</v>
      </c>
      <c r="AE79" s="32"/>
      <c r="AF79" s="35">
        <f>IF(AE79="",0,IF(AE79="優勝",[4]現行XD用点数換算表!$B$18,IF(AE79="準優勝",[4]現行XD用点数換算表!$C$18,IF(AE79="ベスト4",[4]現行XD用点数換算表!$D$18,IF(AE79="ベスト8",[4]現行XD用点数換算表!$E$18,[4]現行XD用点数換算表!$F$18)))))</f>
        <v>0</v>
      </c>
      <c r="AG79" s="32"/>
      <c r="AH79" s="35">
        <f>IF(AG79="",0,IF(AG79="優勝",[4]現行XD用点数換算表!$B$19,IF(AG79="準優勝",[4]現行XD用点数換算表!$C$19,IF(AG79="ベスト4",[4]現行XD用点数換算表!$D$19,IF(AG79="ベスト8",[4]現行XD用点数換算表!$E$19,[4]現行XD用点数換算表!$F$19)))))</f>
        <v>0</v>
      </c>
      <c r="AI79" s="35">
        <f>MAX(H79,J79)+SUM(L79:T79)+MAX(V79,X79)+SUM(Z79:AH79)</f>
        <v>0</v>
      </c>
      <c r="AJ79" s="57"/>
    </row>
    <row r="80" spans="1:36" ht="15" customHeight="1" x14ac:dyDescent="0.55000000000000004">
      <c r="A80" s="56">
        <v>39</v>
      </c>
      <c r="B80" s="32" t="s">
        <v>252</v>
      </c>
      <c r="C80" s="32" t="s">
        <v>251</v>
      </c>
      <c r="D80" s="32">
        <v>3</v>
      </c>
      <c r="E80" s="29" t="s">
        <v>200</v>
      </c>
      <c r="F80" s="31" t="s">
        <v>226</v>
      </c>
      <c r="G80" s="32"/>
      <c r="H80" s="30">
        <f>IF(G80="",0,IF(G80="優勝",[1]現行XD用点数換算表!$B$2,IF(G80="準優勝",[1]現行XD用点数換算表!$C$2,IF(G80="ベスト4",[1]現行XD用点数換算表!$D$2,[1]現行XD用点数換算表!$E$2))))</f>
        <v>0</v>
      </c>
      <c r="I80" s="32"/>
      <c r="J80" s="35">
        <f>IF(I80="",0,IF(I80="優勝",[1]現行XD用点数換算表!$B$3,IF(I80="準優勝",[1]現行XD用点数換算表!$C$3,IF(I80="ベスト4",[1]現行XD用点数換算表!$D$3,[1]現行XD用点数換算表!$E$3))))</f>
        <v>0</v>
      </c>
      <c r="K80" s="32"/>
      <c r="L80" s="35">
        <f>IF(K80="",0,IF(K80="優勝",[2]現行XD用点数換算表!$B$4,IF(K80="準優勝",[2]現行XD用点数換算表!$C$4,IF(K80="ベスト4",[2]現行XD用点数換算表!$D$4,IF(K80="ベスト8",[2]現行XD用点数換算表!$E$4,IF(K80="ベスト16",[2]現行XD用点数換算表!$F$4,IF(K80="ベスト32",[2]現行XD用点数換算表!$G$4,"")))))))</f>
        <v>0</v>
      </c>
      <c r="M80" s="32"/>
      <c r="N80" s="35">
        <f>IF(M80="",0,IF(M80="優勝",[1]現行XD用点数換算表!$B$5,IF(M80="準優勝",[1]現行XD用点数換算表!$C$5,IF(M80="ベスト4",[1]現行XD用点数換算表!$D$5,IF(M80="ベスト8",[1]現行XD用点数換算表!$E$5,IF(M80="ベスト16",[1]現行XD用点数換算表!$F$5,IF(M80="ベスト32",[1]現行XD用点数換算表!$G$5,"")))))))</f>
        <v>0</v>
      </c>
      <c r="O80" s="32" t="s">
        <v>5</v>
      </c>
      <c r="P80" s="35">
        <f>IF(O80="",0,IF(O80="優勝",[1]現行XD用点数換算表!$B$6,IF(O80="準優勝",[1]現行XD用点数換算表!$C$6,IF(O80="ベスト4",[1]現行XD用点数換算表!$D$6,IF(O80="ベスト8",[1]現行XD用点数換算表!$E$6,IF(O80="ベスト16",[1]現行XD用点数換算表!$F$6,IF(O80="ベスト32",[1]現行XD用点数換算表!$G$6,"")))))))</f>
        <v>30</v>
      </c>
      <c r="Q80" s="32"/>
      <c r="R80" s="35">
        <f>IF(Q80="",0,IF(Q80="優勝",[1]現行XD用点数換算表!$B$7,IF(Q80="準優勝",[1]現行XD用点数換算表!$C$7,IF(Q80="ベスト4",[1]現行XD用点数換算表!$D$7,IF(Q80="ベスト8",[1]現行XD用点数換算表!$E$7,[1]現行XD用点数換算表!$F$7)))))</f>
        <v>0</v>
      </c>
      <c r="S80" s="32"/>
      <c r="T80" s="35">
        <f>IF(S80="",0,IF(S80="優勝",[1]現行XD用点数換算表!$B$8,IF(S80="準優勝",[1]現行XD用点数換算表!$C$8,IF(S80="ベスト4",[1]現行XD用点数換算表!$D$8,IF(S80="ベスト8",[1]現行XD用点数換算表!$E$8,[1]現行XD用点数換算表!$F$8)))))</f>
        <v>0</v>
      </c>
      <c r="U80" s="32"/>
      <c r="V80" s="36">
        <f>IF(U80="",0,IF(U80="優勝",[1]現行XD用点数換算表!$B$13,IF(U80="準優勝",[1]現行XD用点数換算表!$C$13,IF(U80="ベスト4",[1]現行XD用点数換算表!$D$13,[1]現行XD用点数換算表!$E$13))))</f>
        <v>0</v>
      </c>
      <c r="W80" s="32"/>
      <c r="X80" s="35">
        <f>IF(W80="",0,IF(W80="優勝",[1]現行XD用点数換算表!$B$14,IF(W80="準優勝",[1]現行XD用点数換算表!$C$14,IF(W80="ベスト4",[1]現行XD用点数換算表!$D$14,[1]現行XD用点数換算表!$E$14))))</f>
        <v>0</v>
      </c>
      <c r="Y80" s="32"/>
      <c r="Z80" s="35">
        <f>IF(Y80="",0,IF(Y80="優勝",[2]現行XD用点数換算表!$B$15,IF(Y80="準優勝",[2]現行XD用点数換算表!$C$15,IF(Y80="ベスト4",[2]現行XD用点数換算表!$D$15,IF(Y80="ベスト8",[2]現行XD用点数換算表!$E$15,IF(Y80="ベスト16",[2]現行XD用点数換算表!$F$15,IF(Y80="ベスト32",[2]現行XD用点数換算表!$G$15,"")))))))</f>
        <v>0</v>
      </c>
      <c r="AA80" s="32"/>
      <c r="AB80" s="35">
        <f>IF(AA80="",0,IF(AA80="優勝",[1]現行XD用点数換算表!$B$16,IF(AA80="準優勝",[1]現行XD用点数換算表!$C$16,IF(AA80="ベスト4",[1]現行XD用点数換算表!$D$16,IF(AA80="ベスト8",[1]現行XD用点数換算表!$E$16,IF(AA80="ベスト16",[1]現行XD用点数換算表!$F$16,IF(AA80="ベスト32",[1]現行XD用点数換算表!$G$16,"")))))))</f>
        <v>0</v>
      </c>
      <c r="AC80" s="32"/>
      <c r="AD80" s="35">
        <f>IF(AC80="",0,IF(AC80="優勝",[1]現行XD用点数換算表!$B$17,IF(AC80="準優勝",[1]現行XD用点数換算表!$C$17,IF(AC80="ベスト4",[1]現行XD用点数換算表!$D$17,IF(AC80="ベスト8",[1]現行XD用点数換算表!$E$17,IF(AC80="ベスト16",[1]現行XD用点数換算表!$F$17,IF(AC80="ベスト32",[1]現行XD用点数換算表!$G$17,"")))))))</f>
        <v>0</v>
      </c>
      <c r="AE80" s="32"/>
      <c r="AF80" s="35">
        <f>IF(AE80="",0,IF(AE80="優勝",[1]現行XD用点数換算表!$B$18,IF(AE80="準優勝",[1]現行XD用点数換算表!$C$18,IF(AE80="ベスト4",[1]現行XD用点数換算表!$D$18,IF(AE80="ベスト8",[1]現行XD用点数換算表!$E$18,[1]現行XD用点数換算表!$F$18)))))</f>
        <v>0</v>
      </c>
      <c r="AG80" s="32"/>
      <c r="AH80" s="35">
        <f>IF(AG80="",0,IF(AG80="優勝",[1]現行XD用点数換算表!$B$19,IF(AG80="準優勝",[1]現行XD用点数換算表!$C$19,IF(AG80="ベスト4",[1]現行XD用点数換算表!$D$19,IF(AG80="ベスト8",[1]現行XD用点数換算表!$E$19,[1]現行XD用点数換算表!$F$19)))))</f>
        <v>0</v>
      </c>
      <c r="AI80" s="35">
        <f t="shared" ref="AI80:AI91" si="16">MAX(H80,J80)+SUM(L80:T80)+MAX(V80,X80)+SUM(Z80:AH80)</f>
        <v>30</v>
      </c>
      <c r="AJ80" s="56">
        <f t="shared" si="14"/>
        <v>94</v>
      </c>
    </row>
    <row r="81" spans="1:36" ht="15" customHeight="1" x14ac:dyDescent="0.55000000000000004">
      <c r="A81" s="57"/>
      <c r="B81" s="32" t="s">
        <v>250</v>
      </c>
      <c r="C81" s="32" t="s">
        <v>249</v>
      </c>
      <c r="D81" s="32">
        <v>4</v>
      </c>
      <c r="E81" s="29" t="s">
        <v>200</v>
      </c>
      <c r="F81" s="31" t="s">
        <v>226</v>
      </c>
      <c r="G81" s="32"/>
      <c r="H81" s="30">
        <f>IF(G81="",0,IF(G81="優勝",[1]現行XD用点数換算表!$B$2,IF(G81="準優勝",[1]現行XD用点数換算表!$C$2,IF(G81="ベスト4",[1]現行XD用点数換算表!$D$2,[1]現行XD用点数換算表!$E$2))))</f>
        <v>0</v>
      </c>
      <c r="I81" s="32"/>
      <c r="J81" s="35">
        <f>IF(I81="",0,IF(I81="優勝",[1]現行XD用点数換算表!$B$3,IF(I81="準優勝",[1]現行XD用点数換算表!$C$3,IF(I81="ベスト4",[1]現行XD用点数換算表!$D$3,[1]現行XD用点数換算表!$E$3))))</f>
        <v>0</v>
      </c>
      <c r="K81" s="32"/>
      <c r="L81" s="35">
        <f>IF(K81="",0,IF(K81="優勝",[2]現行XD用点数換算表!$B$4,IF(K81="準優勝",[2]現行XD用点数換算表!$C$4,IF(K81="ベスト4",[2]現行XD用点数換算表!$D$4,IF(K81="ベスト8",[2]現行XD用点数換算表!$E$4,IF(K81="ベスト16",[2]現行XD用点数換算表!$F$4,IF(K81="ベスト32",[2]現行XD用点数換算表!$G$4,"")))))))</f>
        <v>0</v>
      </c>
      <c r="M81" s="32" t="s">
        <v>5</v>
      </c>
      <c r="N81" s="35">
        <f>IF(M81="",0,IF(M81="優勝",[1]現行XD用点数換算表!$B$5,IF(M81="準優勝",[1]現行XD用点数換算表!$C$5,IF(M81="ベスト4",[1]現行XD用点数換算表!$D$5,IF(M81="ベスト8",[1]現行XD用点数換算表!$E$5,IF(M81="ベスト16",[1]現行XD用点数換算表!$F$5,IF(M81="ベスト32",[1]現行XD用点数換算表!$G$5,"")))))))</f>
        <v>10</v>
      </c>
      <c r="O81" s="32" t="s">
        <v>5</v>
      </c>
      <c r="P81" s="35">
        <f>IF(O81="",0,IF(O81="優勝",[1]現行XD用点数換算表!$B$6,IF(O81="準優勝",[1]現行XD用点数換算表!$C$6,IF(O81="ベスト4",[1]現行XD用点数換算表!$D$6,IF(O81="ベスト8",[1]現行XD用点数換算表!$E$6,IF(O81="ベスト16",[1]現行XD用点数換算表!$F$6,IF(O81="ベスト32",[1]現行XD用点数換算表!$G$6,"")))))))</f>
        <v>30</v>
      </c>
      <c r="Q81" s="32"/>
      <c r="R81" s="35">
        <f>IF(Q81="",0,IF(Q81="優勝",[1]現行XD用点数換算表!$B$7,IF(Q81="準優勝",[1]現行XD用点数換算表!$C$7,IF(Q81="ベスト4",[1]現行XD用点数換算表!$D$7,IF(Q81="ベスト8",[1]現行XD用点数換算表!$E$7,[1]現行XD用点数換算表!$F$7)))))</f>
        <v>0</v>
      </c>
      <c r="S81" s="32"/>
      <c r="T81" s="35">
        <f>IF(S81="",0,IF(S81="優勝",[1]現行XD用点数換算表!$B$8,IF(S81="準優勝",[1]現行XD用点数換算表!$C$8,IF(S81="ベスト4",[1]現行XD用点数換算表!$D$8,IF(S81="ベスト8",[1]現行XD用点数換算表!$E$8,[1]現行XD用点数換算表!$F$8)))))</f>
        <v>0</v>
      </c>
      <c r="U81" s="32"/>
      <c r="V81" s="36">
        <f>IF(U81="",0,IF(U81="優勝",[1]現行XD用点数換算表!$B$13,IF(U81="準優勝",[1]現行XD用点数換算表!$C$13,IF(U81="ベスト4",[1]現行XD用点数換算表!$D$13,[1]現行XD用点数換算表!$E$13))))</f>
        <v>0</v>
      </c>
      <c r="W81" s="32"/>
      <c r="X81" s="35">
        <f>IF(W81="",0,IF(W81="優勝",[1]現行XD用点数換算表!$B$14,IF(W81="準優勝",[1]現行XD用点数換算表!$C$14,IF(W81="ベスト4",[1]現行XD用点数換算表!$D$14,[1]現行XD用点数換算表!$E$14))))</f>
        <v>0</v>
      </c>
      <c r="Y81" s="32"/>
      <c r="Z81" s="35">
        <f>IF(Y81="",0,IF(Y81="優勝",[2]現行XD用点数換算表!$B$15,IF(Y81="準優勝",[2]現行XD用点数換算表!$C$15,IF(Y81="ベスト4",[2]現行XD用点数換算表!$D$15,IF(Y81="ベスト8",[2]現行XD用点数換算表!$E$15,IF(Y81="ベスト16",[2]現行XD用点数換算表!$F$15,IF(Y81="ベスト32",[2]現行XD用点数換算表!$G$15,"")))))))</f>
        <v>0</v>
      </c>
      <c r="AA81" s="32"/>
      <c r="AB81" s="35">
        <f>IF(AA81="",0,IF(AA81="優勝",[1]現行XD用点数換算表!$B$16,IF(AA81="準優勝",[1]現行XD用点数換算表!$C$16,IF(AA81="ベスト4",[1]現行XD用点数換算表!$D$16,IF(AA81="ベスト8",[1]現行XD用点数換算表!$E$16,IF(AA81="ベスト16",[1]現行XD用点数換算表!$F$16,IF(AA81="ベスト32",[1]現行XD用点数換算表!$G$16,"")))))))</f>
        <v>0</v>
      </c>
      <c r="AC81" s="32" t="s">
        <v>5</v>
      </c>
      <c r="AD81" s="35">
        <f>IF(AC81="",0,IF(AC81="優勝",[1]現行XD用点数換算表!$B$17,IF(AC81="準優勝",[1]現行XD用点数換算表!$C$17,IF(AC81="ベスト4",[1]現行XD用点数換算表!$D$17,IF(AC81="ベスト8",[1]現行XD用点数換算表!$E$17,IF(AC81="ベスト16",[1]現行XD用点数換算表!$F$17,IF(AC81="ベスト32",[1]現行XD用点数換算表!$G$17,"")))))))</f>
        <v>24</v>
      </c>
      <c r="AE81" s="32"/>
      <c r="AF81" s="35">
        <f>IF(AE81="",0,IF(AE81="優勝",[1]現行XD用点数換算表!$B$18,IF(AE81="準優勝",[1]現行XD用点数換算表!$C$18,IF(AE81="ベスト4",[1]現行XD用点数換算表!$D$18,IF(AE81="ベスト8",[1]現行XD用点数換算表!$E$18,[1]現行XD用点数換算表!$F$18)))))</f>
        <v>0</v>
      </c>
      <c r="AG81" s="32"/>
      <c r="AH81" s="35">
        <f>IF(AG81="",0,IF(AG81="優勝",[1]現行XD用点数換算表!$B$19,IF(AG81="準優勝",[1]現行XD用点数換算表!$C$19,IF(AG81="ベスト4",[1]現行XD用点数換算表!$D$19,IF(AG81="ベスト8",[1]現行XD用点数換算表!$E$19,[1]現行XD用点数換算表!$F$19)))))</f>
        <v>0</v>
      </c>
      <c r="AI81" s="35">
        <f t="shared" si="16"/>
        <v>64</v>
      </c>
      <c r="AJ81" s="57"/>
    </row>
    <row r="82" spans="1:36" ht="15" customHeight="1" x14ac:dyDescent="0.55000000000000004">
      <c r="A82" s="56">
        <v>40</v>
      </c>
      <c r="B82" s="32" t="s">
        <v>263</v>
      </c>
      <c r="C82" s="32" t="s">
        <v>227</v>
      </c>
      <c r="D82" s="32">
        <v>3</v>
      </c>
      <c r="E82" s="29" t="s">
        <v>200</v>
      </c>
      <c r="F82" s="31" t="s">
        <v>226</v>
      </c>
      <c r="G82" s="32"/>
      <c r="H82" s="30">
        <f>IF(G82="",0,IF(G82="優勝",[1]現行XD用点数換算表!$B$2,IF(G82="準優勝",[1]現行XD用点数換算表!$C$2,IF(G82="ベスト4",[1]現行XD用点数換算表!$D$2,[1]現行XD用点数換算表!$E$2))))</f>
        <v>0</v>
      </c>
      <c r="I82" s="32"/>
      <c r="J82" s="35">
        <f>IF(I82="",0,IF(I82="優勝",[1]現行XD用点数換算表!$B$3,IF(I82="準優勝",[1]現行XD用点数換算表!$C$3,IF(I82="ベスト4",[1]現行XD用点数換算表!$D$3,[1]現行XD用点数換算表!$E$3))))</f>
        <v>0</v>
      </c>
      <c r="K82" s="32"/>
      <c r="L82" s="35">
        <f>IF(K82="",0,IF(K82="優勝",[2]現行XD用点数換算表!$B$4,IF(K82="準優勝",[2]現行XD用点数換算表!$C$4,IF(K82="ベスト4",[2]現行XD用点数換算表!$D$4,IF(K82="ベスト8",[2]現行XD用点数換算表!$E$4,IF(K82="ベスト16",[2]現行XD用点数換算表!$F$4,IF(K82="ベスト32",[2]現行XD用点数換算表!$G$4,"")))))))</f>
        <v>0</v>
      </c>
      <c r="M82" s="32"/>
      <c r="N82" s="35">
        <f>IF(M82="",0,IF(M82="優勝",[1]現行XD用点数換算表!$B$5,IF(M82="準優勝",[1]現行XD用点数換算表!$C$5,IF(M82="ベスト4",[1]現行XD用点数換算表!$D$5,IF(M82="ベスト8",[1]現行XD用点数換算表!$E$5,IF(M82="ベスト16",[1]現行XD用点数換算表!$F$5,IF(M82="ベスト32",[1]現行XD用点数換算表!$G$5,"")))))))</f>
        <v>0</v>
      </c>
      <c r="O82" s="32"/>
      <c r="P82" s="35">
        <f>IF(O82="",0,IF(O82="優勝",[1]現行XD用点数換算表!$B$6,IF(O82="準優勝",[1]現行XD用点数換算表!$C$6,IF(O82="ベスト4",[1]現行XD用点数換算表!$D$6,IF(O82="ベスト8",[1]現行XD用点数換算表!$E$6,IF(O82="ベスト16",[1]現行XD用点数換算表!$F$6,IF(O82="ベスト32",[1]現行XD用点数換算表!$G$6,"")))))))</f>
        <v>0</v>
      </c>
      <c r="Q82" s="32"/>
      <c r="R82" s="35">
        <f>IF(Q82="",0,IF(Q82="優勝",[1]現行XD用点数換算表!$B$7,IF(Q82="準優勝",[1]現行XD用点数換算表!$C$7,IF(Q82="ベスト4",[1]現行XD用点数換算表!$D$7,IF(Q82="ベスト8",[1]現行XD用点数換算表!$E$7,[1]現行XD用点数換算表!$F$7)))))</f>
        <v>0</v>
      </c>
      <c r="S82" s="32"/>
      <c r="T82" s="35">
        <f>IF(S82="",0,IF(S82="優勝",[1]現行XD用点数換算表!$B$8,IF(S82="準優勝",[1]現行XD用点数換算表!$C$8,IF(S82="ベスト4",[1]現行XD用点数換算表!$D$8,IF(S82="ベスト8",[1]現行XD用点数換算表!$E$8,[1]現行XD用点数換算表!$F$8)))))</f>
        <v>0</v>
      </c>
      <c r="U82" s="32"/>
      <c r="V82" s="36">
        <f>IF(U82="",0,IF(U82="優勝",[1]現行XD用点数換算表!$B$13,IF(U82="準優勝",[1]現行XD用点数換算表!$C$13,IF(U82="ベスト4",[1]現行XD用点数換算表!$D$13,[1]現行XD用点数換算表!$E$13))))</f>
        <v>0</v>
      </c>
      <c r="W82" s="32"/>
      <c r="X82" s="35">
        <f>IF(W82="",0,IF(W82="優勝",[1]現行XD用点数換算表!$B$14,IF(W82="準優勝",[1]現行XD用点数換算表!$C$14,IF(W82="ベスト4",[1]現行XD用点数換算表!$D$14,[1]現行XD用点数換算表!$E$14))))</f>
        <v>0</v>
      </c>
      <c r="Y82" s="32"/>
      <c r="Z82" s="35">
        <f>IF(Y82="",0,IF(Y82="優勝",[2]現行XD用点数換算表!$B$15,IF(Y82="準優勝",[2]現行XD用点数換算表!$C$15,IF(Y82="ベスト4",[2]現行XD用点数換算表!$D$15,IF(Y82="ベスト8",[2]現行XD用点数換算表!$E$15,IF(Y82="ベスト16",[2]現行XD用点数換算表!$F$15,IF(Y82="ベスト32",[2]現行XD用点数換算表!$G$15,"")))))))</f>
        <v>0</v>
      </c>
      <c r="AA82" s="32"/>
      <c r="AB82" s="35">
        <f>IF(AA82="",0,IF(AA82="優勝",[1]現行XD用点数換算表!$B$16,IF(AA82="準優勝",[1]現行XD用点数換算表!$C$16,IF(AA82="ベスト4",[1]現行XD用点数換算表!$D$16,IF(AA82="ベスト8",[1]現行XD用点数換算表!$E$16,IF(AA82="ベスト16",[1]現行XD用点数換算表!$F$16,IF(AA82="ベスト32",[1]現行XD用点数換算表!$G$16,"")))))))</f>
        <v>0</v>
      </c>
      <c r="AC82" s="32"/>
      <c r="AD82" s="35">
        <f>IF(AC82="",0,IF(AC82="優勝",[1]現行XD用点数換算表!$B$17,IF(AC82="準優勝",[1]現行XD用点数換算表!$C$17,IF(AC82="ベスト4",[1]現行XD用点数換算表!$D$17,IF(AC82="ベスト8",[1]現行XD用点数換算表!$E$17,IF(AC82="ベスト16",[1]現行XD用点数換算表!$F$17,IF(AC82="ベスト32",[1]現行XD用点数換算表!$G$17,"")))))))</f>
        <v>0</v>
      </c>
      <c r="AE82" s="32"/>
      <c r="AF82" s="35">
        <f>IF(AE82="",0,IF(AE82="優勝",[1]現行XD用点数換算表!$B$18,IF(AE82="準優勝",[1]現行XD用点数換算表!$C$18,IF(AE82="ベスト4",[1]現行XD用点数換算表!$D$18,IF(AE82="ベスト8",[1]現行XD用点数換算表!$E$18,[1]現行XD用点数換算表!$F$18)))))</f>
        <v>0</v>
      </c>
      <c r="AG82" s="32"/>
      <c r="AH82" s="35">
        <f>IF(AG82="",0,IF(AG82="優勝",[1]現行XD用点数換算表!$B$19,IF(AG82="準優勝",[1]現行XD用点数換算表!$C$19,IF(AG82="ベスト4",[1]現行XD用点数換算表!$D$19,IF(AG82="ベスト8",[1]現行XD用点数換算表!$E$19,[1]現行XD用点数換算表!$F$19)))))</f>
        <v>0</v>
      </c>
      <c r="AI82" s="35">
        <f t="shared" si="16"/>
        <v>0</v>
      </c>
      <c r="AJ82" s="56">
        <f t="shared" si="14"/>
        <v>90</v>
      </c>
    </row>
    <row r="83" spans="1:36" ht="15" customHeight="1" x14ac:dyDescent="0.55000000000000004">
      <c r="A83" s="57"/>
      <c r="B83" s="32" t="s">
        <v>262</v>
      </c>
      <c r="C83" s="32" t="s">
        <v>227</v>
      </c>
      <c r="D83" s="32">
        <v>3</v>
      </c>
      <c r="E83" s="29" t="s">
        <v>200</v>
      </c>
      <c r="F83" s="31" t="s">
        <v>226</v>
      </c>
      <c r="G83" s="32"/>
      <c r="H83" s="30">
        <f>IF(G83="",0,IF(G83="優勝",[1]現行XD用点数換算表!$B$2,IF(G83="準優勝",[1]現行XD用点数換算表!$C$2,IF(G83="ベスト4",[1]現行XD用点数換算表!$D$2,[1]現行XD用点数換算表!$E$2))))</f>
        <v>0</v>
      </c>
      <c r="I83" s="32"/>
      <c r="J83" s="35">
        <f>IF(I83="",0,IF(I83="優勝",[1]現行XD用点数換算表!$B$3,IF(I83="準優勝",[1]現行XD用点数換算表!$C$3,IF(I83="ベスト4",[1]現行XD用点数換算表!$D$3,[1]現行XD用点数換算表!$E$3))))</f>
        <v>0</v>
      </c>
      <c r="K83" s="32"/>
      <c r="L83" s="35">
        <f>IF(K83="",0,IF(K83="優勝",[2]現行XD用点数換算表!$B$4,IF(K83="準優勝",[2]現行XD用点数換算表!$C$4,IF(K83="ベスト4",[2]現行XD用点数換算表!$D$4,IF(K83="ベスト8",[2]現行XD用点数換算表!$E$4,IF(K83="ベスト16",[2]現行XD用点数換算表!$F$4,IF(K83="ベスト32",[2]現行XD用点数換算表!$G$4,"")))))))</f>
        <v>0</v>
      </c>
      <c r="M83" s="32"/>
      <c r="N83" s="35">
        <f>IF(M83="",0,IF(M83="優勝",[1]現行XD用点数換算表!$B$5,IF(M83="準優勝",[1]現行XD用点数換算表!$C$5,IF(M83="ベスト4",[1]現行XD用点数換算表!$D$5,IF(M83="ベスト8",[1]現行XD用点数換算表!$E$5,IF(M83="ベスト16",[1]現行XD用点数換算表!$F$5,IF(M83="ベスト32",[1]現行XD用点数換算表!$G$5,"")))))))</f>
        <v>0</v>
      </c>
      <c r="O83" s="32" t="s">
        <v>4</v>
      </c>
      <c r="P83" s="35">
        <f>IF(O83="",0,IF(O83="優勝",[1]現行XD用点数換算表!$B$6,IF(O83="準優勝",[1]現行XD用点数換算表!$C$6,IF(O83="ベスト4",[1]現行XD用点数換算表!$D$6,IF(O83="ベスト8",[1]現行XD用点数換算表!$E$6,IF(O83="ベスト16",[1]現行XD用点数換算表!$F$6,IF(O83="ベスト32",[1]現行XD用点数換算表!$G$6,"")))))))</f>
        <v>90</v>
      </c>
      <c r="Q83" s="32"/>
      <c r="R83" s="35">
        <f>IF(Q83="",0,IF(Q83="優勝",[1]現行XD用点数換算表!$B$7,IF(Q83="準優勝",[1]現行XD用点数換算表!$C$7,IF(Q83="ベスト4",[1]現行XD用点数換算表!$D$7,IF(Q83="ベスト8",[1]現行XD用点数換算表!$E$7,[1]現行XD用点数換算表!$F$7)))))</f>
        <v>0</v>
      </c>
      <c r="S83" s="32"/>
      <c r="T83" s="35">
        <f>IF(S83="",0,IF(S83="優勝",[1]現行XD用点数換算表!$B$8,IF(S83="準優勝",[1]現行XD用点数換算表!$C$8,IF(S83="ベスト4",[1]現行XD用点数換算表!$D$8,IF(S83="ベスト8",[1]現行XD用点数換算表!$E$8,[1]現行XD用点数換算表!$F$8)))))</f>
        <v>0</v>
      </c>
      <c r="U83" s="32"/>
      <c r="V83" s="36">
        <f>IF(U83="",0,IF(U83="優勝",[1]現行XD用点数換算表!$B$13,IF(U83="準優勝",[1]現行XD用点数換算表!$C$13,IF(U83="ベスト4",[1]現行XD用点数換算表!$D$13,[1]現行XD用点数換算表!$E$13))))</f>
        <v>0</v>
      </c>
      <c r="W83" s="32"/>
      <c r="X83" s="35">
        <f>IF(W83="",0,IF(W83="優勝",[1]現行XD用点数換算表!$B$14,IF(W83="準優勝",[1]現行XD用点数換算表!$C$14,IF(W83="ベスト4",[1]現行XD用点数換算表!$D$14,[1]現行XD用点数換算表!$E$14))))</f>
        <v>0</v>
      </c>
      <c r="Y83" s="32"/>
      <c r="Z83" s="35">
        <f>IF(Y83="",0,IF(Y83="優勝",[2]現行XD用点数換算表!$B$15,IF(Y83="準優勝",[2]現行XD用点数換算表!$C$15,IF(Y83="ベスト4",[2]現行XD用点数換算表!$D$15,IF(Y83="ベスト8",[2]現行XD用点数換算表!$E$15,IF(Y83="ベスト16",[2]現行XD用点数換算表!$F$15,IF(Y83="ベスト32",[2]現行XD用点数換算表!$G$15,"")))))))</f>
        <v>0</v>
      </c>
      <c r="AA83" s="32"/>
      <c r="AB83" s="35">
        <f>IF(AA83="",0,IF(AA83="優勝",[1]現行XD用点数換算表!$B$16,IF(AA83="準優勝",[1]現行XD用点数換算表!$C$16,IF(AA83="ベスト4",[1]現行XD用点数換算表!$D$16,IF(AA83="ベスト8",[1]現行XD用点数換算表!$E$16,IF(AA83="ベスト16",[1]現行XD用点数換算表!$F$16,IF(AA83="ベスト32",[1]現行XD用点数換算表!$G$16,"")))))))</f>
        <v>0</v>
      </c>
      <c r="AC83" s="32"/>
      <c r="AD83" s="35">
        <f>IF(AC83="",0,IF(AC83="優勝",[1]現行XD用点数換算表!$B$17,IF(AC83="準優勝",[1]現行XD用点数換算表!$C$17,IF(AC83="ベスト4",[1]現行XD用点数換算表!$D$17,IF(AC83="ベスト8",[1]現行XD用点数換算表!$E$17,IF(AC83="ベスト16",[1]現行XD用点数換算表!$F$17,IF(AC83="ベスト32",[1]現行XD用点数換算表!$G$17,"")))))))</f>
        <v>0</v>
      </c>
      <c r="AE83" s="32"/>
      <c r="AF83" s="35">
        <f>IF(AE83="",0,IF(AE83="優勝",[1]現行XD用点数換算表!$B$18,IF(AE83="準優勝",[1]現行XD用点数換算表!$C$18,IF(AE83="ベスト4",[1]現行XD用点数換算表!$D$18,IF(AE83="ベスト8",[1]現行XD用点数換算表!$E$18,[1]現行XD用点数換算表!$F$18)))))</f>
        <v>0</v>
      </c>
      <c r="AG83" s="32"/>
      <c r="AH83" s="35">
        <f>IF(AG83="",0,IF(AG83="優勝",[1]現行XD用点数換算表!$B$19,IF(AG83="準優勝",[1]現行XD用点数換算表!$C$19,IF(AG83="ベスト4",[1]現行XD用点数換算表!$D$19,IF(AG83="ベスト8",[1]現行XD用点数換算表!$E$19,[1]現行XD用点数換算表!$F$19)))))</f>
        <v>0</v>
      </c>
      <c r="AI83" s="35">
        <f t="shared" si="16"/>
        <v>90</v>
      </c>
      <c r="AJ83" s="57"/>
    </row>
    <row r="84" spans="1:36" ht="15" customHeight="1" x14ac:dyDescent="0.55000000000000004">
      <c r="A84" s="56">
        <v>41</v>
      </c>
      <c r="B84" s="32" t="s">
        <v>261</v>
      </c>
      <c r="C84" s="32" t="s">
        <v>241</v>
      </c>
      <c r="D84" s="32">
        <v>2</v>
      </c>
      <c r="E84" s="29" t="s">
        <v>200</v>
      </c>
      <c r="F84" s="31" t="s">
        <v>226</v>
      </c>
      <c r="G84" s="32"/>
      <c r="H84" s="30">
        <f>IF(G84="",0,IF(G84="優勝",[1]現行XD用点数換算表!$B$2,IF(G84="準優勝",[1]現行XD用点数換算表!$C$2,IF(G84="ベスト4",[1]現行XD用点数換算表!$D$2,[1]現行XD用点数換算表!$E$2))))</f>
        <v>0</v>
      </c>
      <c r="I84" s="32"/>
      <c r="J84" s="35">
        <f>IF(I84="",0,IF(I84="優勝",[1]現行XD用点数換算表!$B$3,IF(I84="準優勝",[1]現行XD用点数換算表!$C$3,IF(I84="ベスト4",[1]現行XD用点数換算表!$D$3,[1]現行XD用点数換算表!$E$3))))</f>
        <v>0</v>
      </c>
      <c r="K84" s="32"/>
      <c r="L84" s="35">
        <f>IF(K84="",0,IF(K84="優勝",[2]現行XD用点数換算表!$B$4,IF(K84="準優勝",[2]現行XD用点数換算表!$C$4,IF(K84="ベスト4",[2]現行XD用点数換算表!$D$4,IF(K84="ベスト8",[2]現行XD用点数換算表!$E$4,IF(K84="ベスト16",[2]現行XD用点数換算表!$F$4,IF(K84="ベスト32",[2]現行XD用点数換算表!$G$4,"")))))))</f>
        <v>0</v>
      </c>
      <c r="M84" s="32"/>
      <c r="N84" s="35">
        <f>IF(M84="",0,IF(M84="優勝",[1]現行XD用点数換算表!$B$5,IF(M84="準優勝",[1]現行XD用点数換算表!$C$5,IF(M84="ベスト4",[1]現行XD用点数換算表!$D$5,IF(M84="ベスト8",[1]現行XD用点数換算表!$E$5,IF(M84="ベスト16",[1]現行XD用点数換算表!$F$5,IF(M84="ベスト32",[1]現行XD用点数換算表!$G$5,"")))))))</f>
        <v>0</v>
      </c>
      <c r="O84" s="32"/>
      <c r="P84" s="35">
        <f>IF(O84="",0,IF(O84="優勝",[1]現行XD用点数換算表!$B$6,IF(O84="準優勝",[1]現行XD用点数換算表!$C$6,IF(O84="ベスト4",[1]現行XD用点数換算表!$D$6,IF(O84="ベスト8",[1]現行XD用点数換算表!$E$6,IF(O84="ベスト16",[1]現行XD用点数換算表!$F$6,IF(O84="ベスト32",[1]現行XD用点数換算表!$G$6,"")))))))</f>
        <v>0</v>
      </c>
      <c r="Q84" s="32"/>
      <c r="R84" s="35">
        <f>IF(Q84="",0,IF(Q84="優勝",[1]現行XD用点数換算表!$B$7,IF(Q84="準優勝",[1]現行XD用点数換算表!$C$7,IF(Q84="ベスト4",[1]現行XD用点数換算表!$D$7,IF(Q84="ベスト8",[1]現行XD用点数換算表!$E$7,[1]現行XD用点数換算表!$F$7)))))</f>
        <v>0</v>
      </c>
      <c r="S84" s="32"/>
      <c r="T84" s="35">
        <f>IF(S84="",0,IF(S84="優勝",[1]現行XD用点数換算表!$B$8,IF(S84="準優勝",[1]現行XD用点数換算表!$C$8,IF(S84="ベスト4",[1]現行XD用点数換算表!$D$8,IF(S84="ベスト8",[1]現行XD用点数換算表!$E$8,[1]現行XD用点数換算表!$F$8)))))</f>
        <v>0</v>
      </c>
      <c r="U84" s="32"/>
      <c r="V84" s="36">
        <f>IF(U84="",0,IF(U84="優勝",[1]現行XD用点数換算表!$B$13,IF(U84="準優勝",[1]現行XD用点数換算表!$C$13,IF(U84="ベスト4",[1]現行XD用点数換算表!$D$13,[1]現行XD用点数換算表!$E$13))))</f>
        <v>0</v>
      </c>
      <c r="W84" s="32"/>
      <c r="X84" s="35">
        <f>IF(W84="",0,IF(W84="優勝",[1]現行XD用点数換算表!$B$14,IF(W84="準優勝",[1]現行XD用点数換算表!$C$14,IF(W84="ベスト4",[1]現行XD用点数換算表!$D$14,[1]現行XD用点数換算表!$E$14))))</f>
        <v>0</v>
      </c>
      <c r="Y84" s="32"/>
      <c r="Z84" s="35">
        <f>IF(Y84="",0,IF(Y84="優勝",[2]現行XD用点数換算表!$B$15,IF(Y84="準優勝",[2]現行XD用点数換算表!$C$15,IF(Y84="ベスト4",[2]現行XD用点数換算表!$D$15,IF(Y84="ベスト8",[2]現行XD用点数換算表!$E$15,IF(Y84="ベスト16",[2]現行XD用点数換算表!$F$15,IF(Y84="ベスト32",[2]現行XD用点数換算表!$G$15,"")))))))</f>
        <v>0</v>
      </c>
      <c r="AA84" s="32"/>
      <c r="AB84" s="35">
        <f>IF(AA84="",0,IF(AA84="優勝",[1]現行XD用点数換算表!$B$16,IF(AA84="準優勝",[1]現行XD用点数換算表!$C$16,IF(AA84="ベスト4",[1]現行XD用点数換算表!$D$16,IF(AA84="ベスト8",[1]現行XD用点数換算表!$E$16,IF(AA84="ベスト16",[1]現行XD用点数換算表!$F$16,IF(AA84="ベスト32",[1]現行XD用点数換算表!$G$16,"")))))))</f>
        <v>0</v>
      </c>
      <c r="AC84" s="32"/>
      <c r="AD84" s="35">
        <f>IF(AC84="",0,IF(AC84="優勝",[1]現行XD用点数換算表!$B$17,IF(AC84="準優勝",[1]現行XD用点数換算表!$C$17,IF(AC84="ベスト4",[1]現行XD用点数換算表!$D$17,IF(AC84="ベスト8",[1]現行XD用点数換算表!$E$17,IF(AC84="ベスト16",[1]現行XD用点数換算表!$F$17,IF(AC84="ベスト32",[1]現行XD用点数換算表!$G$17,"")))))))</f>
        <v>0</v>
      </c>
      <c r="AE84" s="32"/>
      <c r="AF84" s="35">
        <f>IF(AE84="",0,IF(AE84="優勝",[1]現行XD用点数換算表!$B$18,IF(AE84="準優勝",[1]現行XD用点数換算表!$C$18,IF(AE84="ベスト4",[1]現行XD用点数換算表!$D$18,IF(AE84="ベスト8",[1]現行XD用点数換算表!$E$18,[1]現行XD用点数換算表!$F$18)))))</f>
        <v>0</v>
      </c>
      <c r="AG84" s="32"/>
      <c r="AH84" s="35">
        <f>IF(AG84="",0,IF(AG84="優勝",[1]現行XD用点数換算表!$B$19,IF(AG84="準優勝",[1]現行XD用点数換算表!$C$19,IF(AG84="ベスト4",[1]現行XD用点数換算表!$D$19,IF(AG84="ベスト8",[1]現行XD用点数換算表!$E$19,[1]現行XD用点数換算表!$F$19)))))</f>
        <v>0</v>
      </c>
      <c r="AI84" s="35">
        <f t="shared" si="16"/>
        <v>0</v>
      </c>
      <c r="AJ84" s="56">
        <f t="shared" si="14"/>
        <v>90</v>
      </c>
    </row>
    <row r="85" spans="1:36" ht="15" customHeight="1" x14ac:dyDescent="0.55000000000000004">
      <c r="A85" s="57"/>
      <c r="B85" s="32" t="s">
        <v>260</v>
      </c>
      <c r="C85" s="32" t="s">
        <v>241</v>
      </c>
      <c r="D85" s="32">
        <v>3</v>
      </c>
      <c r="E85" s="29" t="s">
        <v>200</v>
      </c>
      <c r="F85" s="31" t="s">
        <v>226</v>
      </c>
      <c r="G85" s="32"/>
      <c r="H85" s="30">
        <f>IF(G85="",0,IF(G85="優勝",[1]現行XD用点数換算表!$B$2,IF(G85="準優勝",[1]現行XD用点数換算表!$C$2,IF(G85="ベスト4",[1]現行XD用点数換算表!$D$2,[1]現行XD用点数換算表!$E$2))))</f>
        <v>0</v>
      </c>
      <c r="I85" s="32"/>
      <c r="J85" s="35">
        <f>IF(I85="",0,IF(I85="優勝",[1]現行XD用点数換算表!$B$3,IF(I85="準優勝",[1]現行XD用点数換算表!$C$3,IF(I85="ベスト4",[1]現行XD用点数換算表!$D$3,[1]現行XD用点数換算表!$E$3))))</f>
        <v>0</v>
      </c>
      <c r="K85" s="32"/>
      <c r="L85" s="35">
        <f>IF(K85="",0,IF(K85="優勝",[2]現行XD用点数換算表!$B$4,IF(K85="準優勝",[2]現行XD用点数換算表!$C$4,IF(K85="ベスト4",[2]現行XD用点数換算表!$D$4,IF(K85="ベスト8",[2]現行XD用点数換算表!$E$4,IF(K85="ベスト16",[2]現行XD用点数換算表!$F$4,IF(K85="ベスト32",[2]現行XD用点数換算表!$G$4,"")))))))</f>
        <v>0</v>
      </c>
      <c r="M85" s="32"/>
      <c r="N85" s="35">
        <f>IF(M85="",0,IF(M85="優勝",[1]現行XD用点数換算表!$B$5,IF(M85="準優勝",[1]現行XD用点数換算表!$C$5,IF(M85="ベスト4",[1]現行XD用点数換算表!$D$5,IF(M85="ベスト8",[1]現行XD用点数換算表!$E$5,IF(M85="ベスト16",[1]現行XD用点数換算表!$F$5,IF(M85="ベスト32",[1]現行XD用点数換算表!$G$5,"")))))))</f>
        <v>0</v>
      </c>
      <c r="O85" s="32" t="s">
        <v>4</v>
      </c>
      <c r="P85" s="35">
        <f>IF(O85="",0,IF(O85="優勝",[1]現行XD用点数換算表!$B$6,IF(O85="準優勝",[1]現行XD用点数換算表!$C$6,IF(O85="ベスト4",[1]現行XD用点数換算表!$D$6,IF(O85="ベスト8",[1]現行XD用点数換算表!$E$6,IF(O85="ベスト16",[1]現行XD用点数換算表!$F$6,IF(O85="ベスト32",[1]現行XD用点数換算表!$G$6,"")))))))</f>
        <v>90</v>
      </c>
      <c r="Q85" s="32"/>
      <c r="R85" s="35">
        <f>IF(Q85="",0,IF(Q85="優勝",[1]現行XD用点数換算表!$B$7,IF(Q85="準優勝",[1]現行XD用点数換算表!$C$7,IF(Q85="ベスト4",[1]現行XD用点数換算表!$D$7,IF(Q85="ベスト8",[1]現行XD用点数換算表!$E$7,[1]現行XD用点数換算表!$F$7)))))</f>
        <v>0</v>
      </c>
      <c r="S85" s="32"/>
      <c r="T85" s="35">
        <f>IF(S85="",0,IF(S85="優勝",[1]現行XD用点数換算表!$B$8,IF(S85="準優勝",[1]現行XD用点数換算表!$C$8,IF(S85="ベスト4",[1]現行XD用点数換算表!$D$8,IF(S85="ベスト8",[1]現行XD用点数換算表!$E$8,[1]現行XD用点数換算表!$F$8)))))</f>
        <v>0</v>
      </c>
      <c r="U85" s="32"/>
      <c r="V85" s="36">
        <f>IF(U85="",0,IF(U85="優勝",[1]現行XD用点数換算表!$B$13,IF(U85="準優勝",[1]現行XD用点数換算表!$C$13,IF(U85="ベスト4",[1]現行XD用点数換算表!$D$13,[1]現行XD用点数換算表!$E$13))))</f>
        <v>0</v>
      </c>
      <c r="W85" s="32"/>
      <c r="X85" s="35">
        <f>IF(W85="",0,IF(W85="優勝",[1]現行XD用点数換算表!$B$14,IF(W85="準優勝",[1]現行XD用点数換算表!$C$14,IF(W85="ベスト4",[1]現行XD用点数換算表!$D$14,[1]現行XD用点数換算表!$E$14))))</f>
        <v>0</v>
      </c>
      <c r="Y85" s="32"/>
      <c r="Z85" s="35">
        <f>IF(Y85="",0,IF(Y85="優勝",[2]現行XD用点数換算表!$B$15,IF(Y85="準優勝",[2]現行XD用点数換算表!$C$15,IF(Y85="ベスト4",[2]現行XD用点数換算表!$D$15,IF(Y85="ベスト8",[2]現行XD用点数換算表!$E$15,IF(Y85="ベスト16",[2]現行XD用点数換算表!$F$15,IF(Y85="ベスト32",[2]現行XD用点数換算表!$G$15,"")))))))</f>
        <v>0</v>
      </c>
      <c r="AA85" s="32"/>
      <c r="AB85" s="35">
        <f>IF(AA85="",0,IF(AA85="優勝",[1]現行XD用点数換算表!$B$16,IF(AA85="準優勝",[1]現行XD用点数換算表!$C$16,IF(AA85="ベスト4",[1]現行XD用点数換算表!$D$16,IF(AA85="ベスト8",[1]現行XD用点数換算表!$E$16,IF(AA85="ベスト16",[1]現行XD用点数換算表!$F$16,IF(AA85="ベスト32",[1]現行XD用点数換算表!$G$16,"")))))))</f>
        <v>0</v>
      </c>
      <c r="AC85" s="32"/>
      <c r="AD85" s="35">
        <f>IF(AC85="",0,IF(AC85="優勝",[1]現行XD用点数換算表!$B$17,IF(AC85="準優勝",[1]現行XD用点数換算表!$C$17,IF(AC85="ベスト4",[1]現行XD用点数換算表!$D$17,IF(AC85="ベスト8",[1]現行XD用点数換算表!$E$17,IF(AC85="ベスト16",[1]現行XD用点数換算表!$F$17,IF(AC85="ベスト32",[1]現行XD用点数換算表!$G$17,"")))))))</f>
        <v>0</v>
      </c>
      <c r="AE85" s="32"/>
      <c r="AF85" s="35">
        <f>IF(AE85="",0,IF(AE85="優勝",[1]現行XD用点数換算表!$B$18,IF(AE85="準優勝",[1]現行XD用点数換算表!$C$18,IF(AE85="ベスト4",[1]現行XD用点数換算表!$D$18,IF(AE85="ベスト8",[1]現行XD用点数換算表!$E$18,[1]現行XD用点数換算表!$F$18)))))</f>
        <v>0</v>
      </c>
      <c r="AG85" s="32"/>
      <c r="AH85" s="35">
        <f>IF(AG85="",0,IF(AG85="優勝",[1]現行XD用点数換算表!$B$19,IF(AG85="準優勝",[1]現行XD用点数換算表!$C$19,IF(AG85="ベスト4",[1]現行XD用点数換算表!$D$19,IF(AG85="ベスト8",[1]現行XD用点数換算表!$E$19,[1]現行XD用点数換算表!$F$19)))))</f>
        <v>0</v>
      </c>
      <c r="AI85" s="35">
        <f t="shared" si="16"/>
        <v>90</v>
      </c>
      <c r="AJ85" s="57"/>
    </row>
    <row r="86" spans="1:36" ht="15" customHeight="1" x14ac:dyDescent="0.55000000000000004">
      <c r="A86" s="56">
        <v>42</v>
      </c>
      <c r="B86" s="32" t="s">
        <v>259</v>
      </c>
      <c r="C86" s="32" t="s">
        <v>227</v>
      </c>
      <c r="D86" s="32">
        <v>2</v>
      </c>
      <c r="E86" s="29" t="s">
        <v>200</v>
      </c>
      <c r="F86" s="31" t="s">
        <v>226</v>
      </c>
      <c r="G86" s="32"/>
      <c r="H86" s="30">
        <f>IF(G86="",0,IF(G86="優勝",[1]現行XD用点数換算表!$B$2,IF(G86="準優勝",[1]現行XD用点数換算表!$C$2,IF(G86="ベスト4",[1]現行XD用点数換算表!$D$2,[1]現行XD用点数換算表!$E$2))))</f>
        <v>0</v>
      </c>
      <c r="I86" s="32"/>
      <c r="J86" s="35">
        <f>IF(I86="",0,IF(I86="優勝",[1]現行XD用点数換算表!$B$3,IF(I86="準優勝",[1]現行XD用点数換算表!$C$3,IF(I86="ベスト4",[1]現行XD用点数換算表!$D$3,[1]現行XD用点数換算表!$E$3))))</f>
        <v>0</v>
      </c>
      <c r="K86" s="32"/>
      <c r="L86" s="35">
        <f>IF(K86="",0,IF(K86="優勝",[2]現行XD用点数換算表!$B$4,IF(K86="準優勝",[2]現行XD用点数換算表!$C$4,IF(K86="ベスト4",[2]現行XD用点数換算表!$D$4,IF(K86="ベスト8",[2]現行XD用点数換算表!$E$4,IF(K86="ベスト16",[2]現行XD用点数換算表!$F$4,IF(K86="ベスト32",[2]現行XD用点数換算表!$G$4,"")))))))</f>
        <v>0</v>
      </c>
      <c r="M86" s="32"/>
      <c r="N86" s="35">
        <f>IF(M86="",0,IF(M86="優勝",[1]現行XD用点数換算表!$B$5,IF(M86="準優勝",[1]現行XD用点数換算表!$C$5,IF(M86="ベスト4",[1]現行XD用点数換算表!$D$5,IF(M86="ベスト8",[1]現行XD用点数換算表!$E$5,IF(M86="ベスト16",[1]現行XD用点数換算表!$F$5,IF(M86="ベスト32",[1]現行XD用点数換算表!$G$5,"")))))))</f>
        <v>0</v>
      </c>
      <c r="O86" s="32"/>
      <c r="P86" s="35">
        <f>IF(O86="",0,IF(O86="優勝",[1]現行XD用点数換算表!$B$6,IF(O86="準優勝",[1]現行XD用点数換算表!$C$6,IF(O86="ベスト4",[1]現行XD用点数換算表!$D$6,IF(O86="ベスト8",[1]現行XD用点数換算表!$E$6,IF(O86="ベスト16",[1]現行XD用点数換算表!$F$6,IF(O86="ベスト32",[1]現行XD用点数換算表!$G$6,"")))))))</f>
        <v>0</v>
      </c>
      <c r="Q86" s="32"/>
      <c r="R86" s="35">
        <f>IF(Q86="",0,IF(Q86="優勝",[1]現行XD用点数換算表!$B$7,IF(Q86="準優勝",[1]現行XD用点数換算表!$C$7,IF(Q86="ベスト4",[1]現行XD用点数換算表!$D$7,IF(Q86="ベスト8",[1]現行XD用点数換算表!$E$7,[1]現行XD用点数換算表!$F$7)))))</f>
        <v>0</v>
      </c>
      <c r="S86" s="32"/>
      <c r="T86" s="35">
        <f>IF(S86="",0,IF(S86="優勝",[1]現行XD用点数換算表!$B$8,IF(S86="準優勝",[1]現行XD用点数換算表!$C$8,IF(S86="ベスト4",[1]現行XD用点数換算表!$D$8,IF(S86="ベスト8",[1]現行XD用点数換算表!$E$8,[1]現行XD用点数換算表!$F$8)))))</f>
        <v>0</v>
      </c>
      <c r="U86" s="32"/>
      <c r="V86" s="36">
        <f>IF(U86="",0,IF(U86="優勝",[1]現行XD用点数換算表!$B$13,IF(U86="準優勝",[1]現行XD用点数換算表!$C$13,IF(U86="ベスト4",[1]現行XD用点数換算表!$D$13,[1]現行XD用点数換算表!$E$13))))</f>
        <v>0</v>
      </c>
      <c r="W86" s="32"/>
      <c r="X86" s="35">
        <f>IF(W86="",0,IF(W86="優勝",[1]現行XD用点数換算表!$B$14,IF(W86="準優勝",[1]現行XD用点数換算表!$C$14,IF(W86="ベスト4",[1]現行XD用点数換算表!$D$14,[1]現行XD用点数換算表!$E$14))))</f>
        <v>0</v>
      </c>
      <c r="Y86" s="32"/>
      <c r="Z86" s="35">
        <f>IF(Y86="",0,IF(Y86="優勝",[2]現行XD用点数換算表!$B$15,IF(Y86="準優勝",[2]現行XD用点数換算表!$C$15,IF(Y86="ベスト4",[2]現行XD用点数換算表!$D$15,IF(Y86="ベスト8",[2]現行XD用点数換算表!$E$15,IF(Y86="ベスト16",[2]現行XD用点数換算表!$F$15,IF(Y86="ベスト32",[2]現行XD用点数換算表!$G$15,"")))))))</f>
        <v>0</v>
      </c>
      <c r="AA86" s="32"/>
      <c r="AB86" s="35">
        <f>IF(AA86="",0,IF(AA86="優勝",[1]現行XD用点数換算表!$B$16,IF(AA86="準優勝",[1]現行XD用点数換算表!$C$16,IF(AA86="ベスト4",[1]現行XD用点数換算表!$D$16,IF(AA86="ベスト8",[1]現行XD用点数換算表!$E$16,IF(AA86="ベスト16",[1]現行XD用点数換算表!$F$16,IF(AA86="ベスト32",[1]現行XD用点数換算表!$G$16,"")))))))</f>
        <v>0</v>
      </c>
      <c r="AC86" s="32"/>
      <c r="AD86" s="35">
        <f>IF(AC86="",0,IF(AC86="優勝",[1]現行XD用点数換算表!$B$17,IF(AC86="準優勝",[1]現行XD用点数換算表!$C$17,IF(AC86="ベスト4",[1]現行XD用点数換算表!$D$17,IF(AC86="ベスト8",[1]現行XD用点数換算表!$E$17,IF(AC86="ベスト16",[1]現行XD用点数換算表!$F$17,IF(AC86="ベスト32",[1]現行XD用点数換算表!$G$17,"")))))))</f>
        <v>0</v>
      </c>
      <c r="AE86" s="32"/>
      <c r="AF86" s="35">
        <f>IF(AE86="",0,IF(AE86="優勝",[1]現行XD用点数換算表!$B$18,IF(AE86="準優勝",[1]現行XD用点数換算表!$C$18,IF(AE86="ベスト4",[1]現行XD用点数換算表!$D$18,IF(AE86="ベスト8",[1]現行XD用点数換算表!$E$18,[1]現行XD用点数換算表!$F$18)))))</f>
        <v>0</v>
      </c>
      <c r="AG86" s="32"/>
      <c r="AH86" s="35">
        <f>IF(AG86="",0,IF(AG86="優勝",[1]現行XD用点数換算表!$B$19,IF(AG86="準優勝",[1]現行XD用点数換算表!$C$19,IF(AG86="ベスト4",[1]現行XD用点数換算表!$D$19,IF(AG86="ベスト8",[1]現行XD用点数換算表!$E$19,[1]現行XD用点数換算表!$F$19)))))</f>
        <v>0</v>
      </c>
      <c r="AI86" s="35">
        <f t="shared" si="16"/>
        <v>0</v>
      </c>
      <c r="AJ86" s="56">
        <f t="shared" si="14"/>
        <v>90</v>
      </c>
    </row>
    <row r="87" spans="1:36" ht="15" customHeight="1" x14ac:dyDescent="0.55000000000000004">
      <c r="A87" s="57"/>
      <c r="B87" s="32" t="s">
        <v>258</v>
      </c>
      <c r="C87" s="32" t="s">
        <v>238</v>
      </c>
      <c r="D87" s="32">
        <v>4</v>
      </c>
      <c r="E87" s="29" t="s">
        <v>200</v>
      </c>
      <c r="F87" s="31" t="s">
        <v>226</v>
      </c>
      <c r="G87" s="32"/>
      <c r="H87" s="30">
        <f>IF(G87="",0,IF(G87="優勝",[1]現行XD用点数換算表!$B$2,IF(G87="準優勝",[1]現行XD用点数換算表!$C$2,IF(G87="ベスト4",[1]現行XD用点数換算表!$D$2,[1]現行XD用点数換算表!$E$2))))</f>
        <v>0</v>
      </c>
      <c r="I87" s="32"/>
      <c r="J87" s="35">
        <f>IF(I87="",0,IF(I87="優勝",[1]現行XD用点数換算表!$B$3,IF(I87="準優勝",[1]現行XD用点数換算表!$C$3,IF(I87="ベスト4",[1]現行XD用点数換算表!$D$3,[1]現行XD用点数換算表!$E$3))))</f>
        <v>0</v>
      </c>
      <c r="K87" s="32"/>
      <c r="L87" s="35">
        <f>IF(K87="",0,IF(K87="優勝",[2]現行XD用点数換算表!$B$4,IF(K87="準優勝",[2]現行XD用点数換算表!$C$4,IF(K87="ベスト4",[2]現行XD用点数換算表!$D$4,IF(K87="ベスト8",[2]現行XD用点数換算表!$E$4,IF(K87="ベスト16",[2]現行XD用点数換算表!$F$4,IF(K87="ベスト32",[2]現行XD用点数換算表!$G$4,"")))))))</f>
        <v>0</v>
      </c>
      <c r="M87" s="32"/>
      <c r="N87" s="35">
        <f>IF(M87="",0,IF(M87="優勝",[1]現行XD用点数換算表!$B$5,IF(M87="準優勝",[1]現行XD用点数換算表!$C$5,IF(M87="ベスト4",[1]現行XD用点数換算表!$D$5,IF(M87="ベスト8",[1]現行XD用点数換算表!$E$5,IF(M87="ベスト16",[1]現行XD用点数換算表!$F$5,IF(M87="ベスト32",[1]現行XD用点数換算表!$G$5,"")))))))</f>
        <v>0</v>
      </c>
      <c r="O87" s="32" t="s">
        <v>4</v>
      </c>
      <c r="P87" s="35">
        <f>IF(O87="",0,IF(O87="優勝",[1]現行XD用点数換算表!$B$6,IF(O87="準優勝",[1]現行XD用点数換算表!$C$6,IF(O87="ベスト4",[1]現行XD用点数換算表!$D$6,IF(O87="ベスト8",[1]現行XD用点数換算表!$E$6,IF(O87="ベスト16",[1]現行XD用点数換算表!$F$6,IF(O87="ベスト32",[1]現行XD用点数換算表!$G$6,"")))))))</f>
        <v>90</v>
      </c>
      <c r="Q87" s="32"/>
      <c r="R87" s="35">
        <f>IF(Q87="",0,IF(Q87="優勝",[1]現行XD用点数換算表!$B$7,IF(Q87="準優勝",[1]現行XD用点数換算表!$C$7,IF(Q87="ベスト4",[1]現行XD用点数換算表!$D$7,IF(Q87="ベスト8",[1]現行XD用点数換算表!$E$7,[1]現行XD用点数換算表!$F$7)))))</f>
        <v>0</v>
      </c>
      <c r="S87" s="32"/>
      <c r="T87" s="35">
        <f>IF(S87="",0,IF(S87="優勝",[1]現行XD用点数換算表!$B$8,IF(S87="準優勝",[1]現行XD用点数換算表!$C$8,IF(S87="ベスト4",[1]現行XD用点数換算表!$D$8,IF(S87="ベスト8",[1]現行XD用点数換算表!$E$8,[1]現行XD用点数換算表!$F$8)))))</f>
        <v>0</v>
      </c>
      <c r="U87" s="32"/>
      <c r="V87" s="36">
        <f>IF(U87="",0,IF(U87="優勝",[1]現行XD用点数換算表!$B$13,IF(U87="準優勝",[1]現行XD用点数換算表!$C$13,IF(U87="ベスト4",[1]現行XD用点数換算表!$D$13,[1]現行XD用点数換算表!$E$13))))</f>
        <v>0</v>
      </c>
      <c r="W87" s="32"/>
      <c r="X87" s="35">
        <f>IF(W87="",0,IF(W87="優勝",[1]現行XD用点数換算表!$B$14,IF(W87="準優勝",[1]現行XD用点数換算表!$C$14,IF(W87="ベスト4",[1]現行XD用点数換算表!$D$14,[1]現行XD用点数換算表!$E$14))))</f>
        <v>0</v>
      </c>
      <c r="Y87" s="32"/>
      <c r="Z87" s="35">
        <f>IF(Y87="",0,IF(Y87="優勝",[2]現行XD用点数換算表!$B$15,IF(Y87="準優勝",[2]現行XD用点数換算表!$C$15,IF(Y87="ベスト4",[2]現行XD用点数換算表!$D$15,IF(Y87="ベスト8",[2]現行XD用点数換算表!$E$15,IF(Y87="ベスト16",[2]現行XD用点数換算表!$F$15,IF(Y87="ベスト32",[2]現行XD用点数換算表!$G$15,"")))))))</f>
        <v>0</v>
      </c>
      <c r="AA87" s="32"/>
      <c r="AB87" s="35">
        <f>IF(AA87="",0,IF(AA87="優勝",[1]現行XD用点数換算表!$B$16,IF(AA87="準優勝",[1]現行XD用点数換算表!$C$16,IF(AA87="ベスト4",[1]現行XD用点数換算表!$D$16,IF(AA87="ベスト8",[1]現行XD用点数換算表!$E$16,IF(AA87="ベスト16",[1]現行XD用点数換算表!$F$16,IF(AA87="ベスト32",[1]現行XD用点数換算表!$G$16,"")))))))</f>
        <v>0</v>
      </c>
      <c r="AC87" s="32"/>
      <c r="AD87" s="35">
        <f>IF(AC87="",0,IF(AC87="優勝",[1]現行XD用点数換算表!$B$17,IF(AC87="準優勝",[1]現行XD用点数換算表!$C$17,IF(AC87="ベスト4",[1]現行XD用点数換算表!$D$17,IF(AC87="ベスト8",[1]現行XD用点数換算表!$E$17,IF(AC87="ベスト16",[1]現行XD用点数換算表!$F$17,IF(AC87="ベスト32",[1]現行XD用点数換算表!$G$17,"")))))))</f>
        <v>0</v>
      </c>
      <c r="AE87" s="32"/>
      <c r="AF87" s="35">
        <f>IF(AE87="",0,IF(AE87="優勝",[1]現行XD用点数換算表!$B$18,IF(AE87="準優勝",[1]現行XD用点数換算表!$C$18,IF(AE87="ベスト4",[1]現行XD用点数換算表!$D$18,IF(AE87="ベスト8",[1]現行XD用点数換算表!$E$18,[1]現行XD用点数換算表!$F$18)))))</f>
        <v>0</v>
      </c>
      <c r="AG87" s="32"/>
      <c r="AH87" s="35">
        <f>IF(AG87="",0,IF(AG87="優勝",[1]現行XD用点数換算表!$B$19,IF(AG87="準優勝",[1]現行XD用点数換算表!$C$19,IF(AG87="ベスト4",[1]現行XD用点数換算表!$D$19,IF(AG87="ベスト8",[1]現行XD用点数換算表!$E$19,[1]現行XD用点数換算表!$F$19)))))</f>
        <v>0</v>
      </c>
      <c r="AI87" s="35">
        <f t="shared" si="16"/>
        <v>90</v>
      </c>
      <c r="AJ87" s="57"/>
    </row>
    <row r="88" spans="1:36" ht="15" customHeight="1" x14ac:dyDescent="0.55000000000000004">
      <c r="A88" s="56">
        <v>43</v>
      </c>
      <c r="B88" s="32" t="s">
        <v>257</v>
      </c>
      <c r="C88" s="32" t="s">
        <v>253</v>
      </c>
      <c r="D88" s="32">
        <v>2</v>
      </c>
      <c r="E88" s="29" t="s">
        <v>200</v>
      </c>
      <c r="F88" s="31" t="s">
        <v>226</v>
      </c>
      <c r="G88" s="32"/>
      <c r="H88" s="30">
        <f>IF(G88="",0,IF(G88="優勝",[1]現行XD用点数換算表!$B$2,IF(G88="準優勝",[1]現行XD用点数換算表!$C$2,IF(G88="ベスト4",[1]現行XD用点数換算表!$D$2,[1]現行XD用点数換算表!$E$2))))</f>
        <v>0</v>
      </c>
      <c r="I88" s="32"/>
      <c r="J88" s="35">
        <f>IF(I88="",0,IF(I88="優勝",[1]現行XD用点数換算表!$B$3,IF(I88="準優勝",[1]現行XD用点数換算表!$C$3,IF(I88="ベスト4",[1]現行XD用点数換算表!$D$3,[1]現行XD用点数換算表!$E$3))))</f>
        <v>0</v>
      </c>
      <c r="K88" s="32"/>
      <c r="L88" s="35">
        <f>IF(K88="",0,IF(K88="優勝",[2]現行XD用点数換算表!$B$4,IF(K88="準優勝",[2]現行XD用点数換算表!$C$4,IF(K88="ベスト4",[2]現行XD用点数換算表!$D$4,IF(K88="ベスト8",[2]現行XD用点数換算表!$E$4,IF(K88="ベスト16",[2]現行XD用点数換算表!$F$4,IF(K88="ベスト32",[2]現行XD用点数換算表!$G$4,"")))))))</f>
        <v>0</v>
      </c>
      <c r="M88" s="32"/>
      <c r="N88" s="35">
        <f>IF(M88="",0,IF(M88="優勝",[1]現行XD用点数換算表!$B$5,IF(M88="準優勝",[1]現行XD用点数換算表!$C$5,IF(M88="ベスト4",[1]現行XD用点数換算表!$D$5,IF(M88="ベスト8",[1]現行XD用点数換算表!$E$5,IF(M88="ベスト16",[1]現行XD用点数換算表!$F$5,IF(M88="ベスト32",[1]現行XD用点数換算表!$G$5,"")))))))</f>
        <v>0</v>
      </c>
      <c r="O88" s="32"/>
      <c r="P88" s="35">
        <f>IF(O88="",0,IF(O88="優勝",[1]現行XD用点数換算表!$B$6,IF(O88="準優勝",[1]現行XD用点数換算表!$C$6,IF(O88="ベスト4",[1]現行XD用点数換算表!$D$6,IF(O88="ベスト8",[1]現行XD用点数換算表!$E$6,IF(O88="ベスト16",[1]現行XD用点数換算表!$F$6,IF(O88="ベスト32",[1]現行XD用点数換算表!$G$6,"")))))))</f>
        <v>0</v>
      </c>
      <c r="Q88" s="32"/>
      <c r="R88" s="35">
        <f>IF(Q88="",0,IF(Q88="優勝",[1]現行XD用点数換算表!$B$7,IF(Q88="準優勝",[1]現行XD用点数換算表!$C$7,IF(Q88="ベスト4",[1]現行XD用点数換算表!$D$7,IF(Q88="ベスト8",[1]現行XD用点数換算表!$E$7,[1]現行XD用点数換算表!$F$7)))))</f>
        <v>0</v>
      </c>
      <c r="S88" s="32"/>
      <c r="T88" s="35">
        <f>IF(S88="",0,IF(S88="優勝",[1]現行XD用点数換算表!$B$8,IF(S88="準優勝",[1]現行XD用点数換算表!$C$8,IF(S88="ベスト4",[1]現行XD用点数換算表!$D$8,IF(S88="ベスト8",[1]現行XD用点数換算表!$E$8,[1]現行XD用点数換算表!$F$8)))))</f>
        <v>0</v>
      </c>
      <c r="U88" s="32"/>
      <c r="V88" s="36">
        <f>IF(U88="",0,IF(U88="優勝",[1]現行XD用点数換算表!$B$13,IF(U88="準優勝",[1]現行XD用点数換算表!$C$13,IF(U88="ベスト4",[1]現行XD用点数換算表!$D$13,[1]現行XD用点数換算表!$E$13))))</f>
        <v>0</v>
      </c>
      <c r="W88" s="32"/>
      <c r="X88" s="35">
        <f>IF(W88="",0,IF(W88="優勝",[1]現行XD用点数換算表!$B$14,IF(W88="準優勝",[1]現行XD用点数換算表!$C$14,IF(W88="ベスト4",[1]現行XD用点数換算表!$D$14,[1]現行XD用点数換算表!$E$14))))</f>
        <v>0</v>
      </c>
      <c r="Y88" s="32"/>
      <c r="Z88" s="35">
        <f>IF(Y88="",0,IF(Y88="優勝",[2]現行XD用点数換算表!$B$15,IF(Y88="準優勝",[2]現行XD用点数換算表!$C$15,IF(Y88="ベスト4",[2]現行XD用点数換算表!$D$15,IF(Y88="ベスト8",[2]現行XD用点数換算表!$E$15,IF(Y88="ベスト16",[2]現行XD用点数換算表!$F$15,IF(Y88="ベスト32",[2]現行XD用点数換算表!$G$15,"")))))))</f>
        <v>0</v>
      </c>
      <c r="AA88" s="32"/>
      <c r="AB88" s="35">
        <f>IF(AA88="",0,IF(AA88="優勝",[1]現行XD用点数換算表!$B$16,IF(AA88="準優勝",[1]現行XD用点数換算表!$C$16,IF(AA88="ベスト4",[1]現行XD用点数換算表!$D$16,IF(AA88="ベスト8",[1]現行XD用点数換算表!$E$16,IF(AA88="ベスト16",[1]現行XD用点数換算表!$F$16,IF(AA88="ベスト32",[1]現行XD用点数換算表!$G$16,"")))))))</f>
        <v>0</v>
      </c>
      <c r="AC88" s="32"/>
      <c r="AD88" s="35">
        <f>IF(AC88="",0,IF(AC88="優勝",[1]現行XD用点数換算表!$B$17,IF(AC88="準優勝",[1]現行XD用点数換算表!$C$17,IF(AC88="ベスト4",[1]現行XD用点数換算表!$D$17,IF(AC88="ベスト8",[1]現行XD用点数換算表!$E$17,IF(AC88="ベスト16",[1]現行XD用点数換算表!$F$17,IF(AC88="ベスト32",[1]現行XD用点数換算表!$G$17,"")))))))</f>
        <v>0</v>
      </c>
      <c r="AE88" s="32"/>
      <c r="AF88" s="35">
        <f>IF(AE88="",0,IF(AE88="優勝",[1]現行XD用点数換算表!$B$18,IF(AE88="準優勝",[1]現行XD用点数換算表!$C$18,IF(AE88="ベスト4",[1]現行XD用点数換算表!$D$18,IF(AE88="ベスト8",[1]現行XD用点数換算表!$E$18,[1]現行XD用点数換算表!$F$18)))))</f>
        <v>0</v>
      </c>
      <c r="AG88" s="32"/>
      <c r="AH88" s="35">
        <f>IF(AG88="",0,IF(AG88="優勝",[1]現行XD用点数換算表!$B$19,IF(AG88="準優勝",[1]現行XD用点数換算表!$C$19,IF(AG88="ベスト4",[1]現行XD用点数換算表!$D$19,IF(AG88="ベスト8",[1]現行XD用点数換算表!$E$19,[1]現行XD用点数換算表!$F$19)))))</f>
        <v>0</v>
      </c>
      <c r="AI88" s="35">
        <f t="shared" si="16"/>
        <v>0</v>
      </c>
      <c r="AJ88" s="56">
        <f t="shared" si="14"/>
        <v>86</v>
      </c>
    </row>
    <row r="89" spans="1:36" ht="15" customHeight="1" x14ac:dyDescent="0.55000000000000004">
      <c r="A89" s="57"/>
      <c r="B89" s="32" t="s">
        <v>256</v>
      </c>
      <c r="C89" s="32" t="s">
        <v>249</v>
      </c>
      <c r="D89" s="32">
        <v>2</v>
      </c>
      <c r="E89" s="29" t="s">
        <v>200</v>
      </c>
      <c r="F89" s="31" t="s">
        <v>226</v>
      </c>
      <c r="G89" s="32"/>
      <c r="H89" s="30">
        <f>IF(G89="",0,IF(G89="優勝",[1]現行XD用点数換算表!$B$2,IF(G89="準優勝",[1]現行XD用点数換算表!$C$2,IF(G89="ベスト4",[1]現行XD用点数換算表!$D$2,[1]現行XD用点数換算表!$E$2))))</f>
        <v>0</v>
      </c>
      <c r="I89" s="32"/>
      <c r="J89" s="35">
        <f>IF(I89="",0,IF(I89="優勝",[1]現行XD用点数換算表!$B$3,IF(I89="準優勝",[1]現行XD用点数換算表!$C$3,IF(I89="ベスト4",[1]現行XD用点数換算表!$D$3,[1]現行XD用点数換算表!$E$3))))</f>
        <v>0</v>
      </c>
      <c r="K89" s="32"/>
      <c r="L89" s="35">
        <f>IF(K89="",0,IF(K89="優勝",[2]現行XD用点数換算表!$B$4,IF(K89="準優勝",[2]現行XD用点数換算表!$C$4,IF(K89="ベスト4",[2]現行XD用点数換算表!$D$4,IF(K89="ベスト8",[2]現行XD用点数換算表!$E$4,IF(K89="ベスト16",[2]現行XD用点数換算表!$F$4,IF(K89="ベスト32",[2]現行XD用点数換算表!$G$4,"")))))))</f>
        <v>0</v>
      </c>
      <c r="M89" s="32"/>
      <c r="N89" s="35">
        <f>IF(M89="",0,IF(M89="優勝",[1]現行XD用点数換算表!$B$5,IF(M89="準優勝",[1]現行XD用点数換算表!$C$5,IF(M89="ベスト4",[1]現行XD用点数換算表!$D$5,IF(M89="ベスト8",[1]現行XD用点数換算表!$E$5,IF(M89="ベスト16",[1]現行XD用点数換算表!$F$5,IF(M89="ベスト32",[1]現行XD用点数換算表!$G$5,"")))))))</f>
        <v>0</v>
      </c>
      <c r="O89" s="32" t="s">
        <v>5</v>
      </c>
      <c r="P89" s="35">
        <f>IF(O89="",0,IF(O89="優勝",[1]現行XD用点数換算表!$B$6,IF(O89="準優勝",[1]現行XD用点数換算表!$C$6,IF(O89="ベスト4",[1]現行XD用点数換算表!$D$6,IF(O89="ベスト8",[1]現行XD用点数換算表!$E$6,IF(O89="ベスト16",[1]現行XD用点数換算表!$F$6,IF(O89="ベスト32",[1]現行XD用点数換算表!$G$6,"")))))))</f>
        <v>30</v>
      </c>
      <c r="Q89" s="32"/>
      <c r="R89" s="35">
        <f>IF(Q89="",0,IF(Q89="優勝",[1]現行XD用点数換算表!$B$7,IF(Q89="準優勝",[1]現行XD用点数換算表!$C$7,IF(Q89="ベスト4",[1]現行XD用点数換算表!$D$7,IF(Q89="ベスト8",[1]現行XD用点数換算表!$E$7,[1]現行XD用点数換算表!$F$7)))))</f>
        <v>0</v>
      </c>
      <c r="S89" s="32"/>
      <c r="T89" s="35">
        <f>IF(S89="",0,IF(S89="優勝",[1]現行XD用点数換算表!$B$8,IF(S89="準優勝",[1]現行XD用点数換算表!$C$8,IF(S89="ベスト4",[1]現行XD用点数換算表!$D$8,IF(S89="ベスト8",[1]現行XD用点数換算表!$E$8,[1]現行XD用点数換算表!$F$8)))))</f>
        <v>0</v>
      </c>
      <c r="U89" s="32"/>
      <c r="V89" s="36">
        <f>IF(U89="",0,IF(U89="優勝",[1]現行XD用点数換算表!$B$13,IF(U89="準優勝",[1]現行XD用点数換算表!$C$13,IF(U89="ベスト4",[1]現行XD用点数換算表!$D$13,[1]現行XD用点数換算表!$E$13))))</f>
        <v>0</v>
      </c>
      <c r="W89" s="32" t="s">
        <v>2</v>
      </c>
      <c r="X89" s="35">
        <f>IF(W89="",0,IF(W89="優勝",[1]現行XD用点数換算表!$B$14,IF(W89="準優勝",[1]現行XD用点数換算表!$C$14,IF(W89="ベスト4",[1]現行XD用点数換算表!$D$14,[1]現行XD用点数換算表!$E$14))))</f>
        <v>56</v>
      </c>
      <c r="Y89" s="32"/>
      <c r="Z89" s="35">
        <f>IF(Y89="",0,IF(Y89="優勝",[2]現行XD用点数換算表!$B$15,IF(Y89="準優勝",[2]現行XD用点数換算表!$C$15,IF(Y89="ベスト4",[2]現行XD用点数換算表!$D$15,IF(Y89="ベスト8",[2]現行XD用点数換算表!$E$15,IF(Y89="ベスト16",[2]現行XD用点数換算表!$F$15,IF(Y89="ベスト32",[2]現行XD用点数換算表!$G$15,"")))))))</f>
        <v>0</v>
      </c>
      <c r="AA89" s="32"/>
      <c r="AB89" s="35">
        <f>IF(AA89="",0,IF(AA89="優勝",[1]現行XD用点数換算表!$B$16,IF(AA89="準優勝",[1]現行XD用点数換算表!$C$16,IF(AA89="ベスト4",[1]現行XD用点数換算表!$D$16,IF(AA89="ベスト8",[1]現行XD用点数換算表!$E$16,IF(AA89="ベスト16",[1]現行XD用点数換算表!$F$16,IF(AA89="ベスト32",[1]現行XD用点数換算表!$G$16,"")))))))</f>
        <v>0</v>
      </c>
      <c r="AC89" s="32"/>
      <c r="AD89" s="35">
        <f>IF(AC89="",0,IF(AC89="優勝",[1]現行XD用点数換算表!$B$17,IF(AC89="準優勝",[1]現行XD用点数換算表!$C$17,IF(AC89="ベスト4",[1]現行XD用点数換算表!$D$17,IF(AC89="ベスト8",[1]現行XD用点数換算表!$E$17,IF(AC89="ベスト16",[1]現行XD用点数換算表!$F$17,IF(AC89="ベスト32",[1]現行XD用点数換算表!$G$17,"")))))))</f>
        <v>0</v>
      </c>
      <c r="AE89" s="32"/>
      <c r="AF89" s="35">
        <f>IF(AE89="",0,IF(AE89="優勝",[1]現行XD用点数換算表!$B$18,IF(AE89="準優勝",[1]現行XD用点数換算表!$C$18,IF(AE89="ベスト4",[1]現行XD用点数換算表!$D$18,IF(AE89="ベスト8",[1]現行XD用点数換算表!$E$18,[1]現行XD用点数換算表!$F$18)))))</f>
        <v>0</v>
      </c>
      <c r="AG89" s="32"/>
      <c r="AH89" s="35">
        <f>IF(AG89="",0,IF(AG89="優勝",[1]現行XD用点数換算表!$B$19,IF(AG89="準優勝",[1]現行XD用点数換算表!$C$19,IF(AG89="ベスト4",[1]現行XD用点数換算表!$D$19,IF(AG89="ベスト8",[1]現行XD用点数換算表!$E$19,[1]現行XD用点数換算表!$F$19)))))</f>
        <v>0</v>
      </c>
      <c r="AI89" s="35">
        <f t="shared" si="16"/>
        <v>86</v>
      </c>
      <c r="AJ89" s="57"/>
    </row>
    <row r="90" spans="1:36" ht="15" customHeight="1" x14ac:dyDescent="0.55000000000000004">
      <c r="A90" s="56">
        <v>44</v>
      </c>
      <c r="B90" s="32" t="s">
        <v>255</v>
      </c>
      <c r="C90" s="32" t="s">
        <v>253</v>
      </c>
      <c r="D90" s="32">
        <v>3</v>
      </c>
      <c r="E90" s="29" t="s">
        <v>200</v>
      </c>
      <c r="F90" s="31" t="s">
        <v>226</v>
      </c>
      <c r="G90" s="32"/>
      <c r="H90" s="30">
        <f>IF(G90="",0,IF(G90="優勝",[1]現行XD用点数換算表!$B$2,IF(G90="準優勝",[1]現行XD用点数換算表!$C$2,IF(G90="ベスト4",[1]現行XD用点数換算表!$D$2,[1]現行XD用点数換算表!$E$2))))</f>
        <v>0</v>
      </c>
      <c r="I90" s="32"/>
      <c r="J90" s="35">
        <f>IF(I90="",0,IF(I90="優勝",[1]現行XD用点数換算表!$B$3,IF(I90="準優勝",[1]現行XD用点数換算表!$C$3,IF(I90="ベスト4",[1]現行XD用点数換算表!$D$3,[1]現行XD用点数換算表!$E$3))))</f>
        <v>0</v>
      </c>
      <c r="K90" s="32"/>
      <c r="L90" s="35">
        <f>IF(K90="",0,IF(K90="優勝",[2]現行XD用点数換算表!$B$4,IF(K90="準優勝",[2]現行XD用点数換算表!$C$4,IF(K90="ベスト4",[2]現行XD用点数換算表!$D$4,IF(K90="ベスト8",[2]現行XD用点数換算表!$E$4,IF(K90="ベスト16",[2]現行XD用点数換算表!$F$4,IF(K90="ベスト32",[2]現行XD用点数換算表!$G$4,"")))))))</f>
        <v>0</v>
      </c>
      <c r="M90" s="32"/>
      <c r="N90" s="35">
        <f>IF(M90="",0,IF(M90="優勝",[1]現行XD用点数換算表!$B$5,IF(M90="準優勝",[1]現行XD用点数換算表!$C$5,IF(M90="ベスト4",[1]現行XD用点数換算表!$D$5,IF(M90="ベスト8",[1]現行XD用点数換算表!$E$5,IF(M90="ベスト16",[1]現行XD用点数換算表!$F$5,IF(M90="ベスト32",[1]現行XD用点数換算表!$G$5,"")))))))</f>
        <v>0</v>
      </c>
      <c r="O90" s="32"/>
      <c r="P90" s="35">
        <f>IF(O90="",0,IF(O90="優勝",[1]現行XD用点数換算表!$B$6,IF(O90="準優勝",[1]現行XD用点数換算表!$C$6,IF(O90="ベスト4",[1]現行XD用点数換算表!$D$6,IF(O90="ベスト8",[1]現行XD用点数換算表!$E$6,IF(O90="ベスト16",[1]現行XD用点数換算表!$F$6,IF(O90="ベスト32",[1]現行XD用点数換算表!$G$6,"")))))))</f>
        <v>0</v>
      </c>
      <c r="Q90" s="32"/>
      <c r="R90" s="35">
        <f>IF(Q90="",0,IF(Q90="優勝",[1]現行XD用点数換算表!$B$7,IF(Q90="準優勝",[1]現行XD用点数換算表!$C$7,IF(Q90="ベスト4",[1]現行XD用点数換算表!$D$7,IF(Q90="ベスト8",[1]現行XD用点数換算表!$E$7,[1]現行XD用点数換算表!$F$7)))))</f>
        <v>0</v>
      </c>
      <c r="S90" s="32"/>
      <c r="T90" s="35">
        <f>IF(S90="",0,IF(S90="優勝",[1]現行XD用点数換算表!$B$8,IF(S90="準優勝",[1]現行XD用点数換算表!$C$8,IF(S90="ベスト4",[1]現行XD用点数換算表!$D$8,IF(S90="ベスト8",[1]現行XD用点数換算表!$E$8,[1]現行XD用点数換算表!$F$8)))))</f>
        <v>0</v>
      </c>
      <c r="U90" s="32"/>
      <c r="V90" s="36">
        <f>IF(U90="",0,IF(U90="優勝",[1]現行XD用点数換算表!$B$13,IF(U90="準優勝",[1]現行XD用点数換算表!$C$13,IF(U90="ベスト4",[1]現行XD用点数換算表!$D$13,[1]現行XD用点数換算表!$E$13))))</f>
        <v>0</v>
      </c>
      <c r="W90" s="32"/>
      <c r="X90" s="35">
        <f>IF(W90="",0,IF(W90="優勝",[1]現行XD用点数換算表!$B$14,IF(W90="準優勝",[1]現行XD用点数換算表!$C$14,IF(W90="ベスト4",[1]現行XD用点数換算表!$D$14,[1]現行XD用点数換算表!$E$14))))</f>
        <v>0</v>
      </c>
      <c r="Y90" s="32"/>
      <c r="Z90" s="35">
        <f>IF(Y90="",0,IF(Y90="優勝",[2]現行XD用点数換算表!$B$15,IF(Y90="準優勝",[2]現行XD用点数換算表!$C$15,IF(Y90="ベスト4",[2]現行XD用点数換算表!$D$15,IF(Y90="ベスト8",[2]現行XD用点数換算表!$E$15,IF(Y90="ベスト16",[2]現行XD用点数換算表!$F$15,IF(Y90="ベスト32",[2]現行XD用点数換算表!$G$15,"")))))))</f>
        <v>0</v>
      </c>
      <c r="AA90" s="32"/>
      <c r="AB90" s="35">
        <f>IF(AA90="",0,IF(AA90="優勝",[1]現行XD用点数換算表!$B$16,IF(AA90="準優勝",[1]現行XD用点数換算表!$C$16,IF(AA90="ベスト4",[1]現行XD用点数換算表!$D$16,IF(AA90="ベスト8",[1]現行XD用点数換算表!$E$16,IF(AA90="ベスト16",[1]現行XD用点数換算表!$F$16,IF(AA90="ベスト32",[1]現行XD用点数換算表!$G$16,"")))))))</f>
        <v>0</v>
      </c>
      <c r="AC90" s="32"/>
      <c r="AD90" s="35">
        <f>IF(AC90="",0,IF(AC90="優勝",[1]現行XD用点数換算表!$B$17,IF(AC90="準優勝",[1]現行XD用点数換算表!$C$17,IF(AC90="ベスト4",[1]現行XD用点数換算表!$D$17,IF(AC90="ベスト8",[1]現行XD用点数換算表!$E$17,IF(AC90="ベスト16",[1]現行XD用点数換算表!$F$17,IF(AC90="ベスト32",[1]現行XD用点数換算表!$G$17,"")))))))</f>
        <v>0</v>
      </c>
      <c r="AE90" s="32"/>
      <c r="AF90" s="35">
        <f>IF(AE90="",0,IF(AE90="優勝",[1]現行XD用点数換算表!$B$18,IF(AE90="準優勝",[1]現行XD用点数換算表!$C$18,IF(AE90="ベスト4",[1]現行XD用点数換算表!$D$18,IF(AE90="ベスト8",[1]現行XD用点数換算表!$E$18,[1]現行XD用点数換算表!$F$18)))))</f>
        <v>0</v>
      </c>
      <c r="AG90" s="32"/>
      <c r="AH90" s="35">
        <f>IF(AG90="",0,IF(AG90="優勝",[1]現行XD用点数換算表!$B$19,IF(AG90="準優勝",[1]現行XD用点数換算表!$C$19,IF(AG90="ベスト4",[1]現行XD用点数換算表!$D$19,IF(AG90="ベスト8",[1]現行XD用点数換算表!$E$19,[1]現行XD用点数換算表!$F$19)))))</f>
        <v>0</v>
      </c>
      <c r="AI90" s="35">
        <f t="shared" si="16"/>
        <v>0</v>
      </c>
      <c r="AJ90" s="56">
        <f t="shared" si="14"/>
        <v>54</v>
      </c>
    </row>
    <row r="91" spans="1:36" ht="15" customHeight="1" x14ac:dyDescent="0.55000000000000004">
      <c r="A91" s="57"/>
      <c r="B91" s="32" t="s">
        <v>254</v>
      </c>
      <c r="C91" s="32" t="s">
        <v>253</v>
      </c>
      <c r="D91" s="32">
        <v>3</v>
      </c>
      <c r="E91" s="29" t="s">
        <v>200</v>
      </c>
      <c r="F91" s="31" t="s">
        <v>226</v>
      </c>
      <c r="G91" s="32"/>
      <c r="H91" s="30">
        <f>IF(G91="",0,IF(G91="優勝",[1]現行XD用点数換算表!$B$2,IF(G91="準優勝",[1]現行XD用点数換算表!$C$2,IF(G91="ベスト4",[1]現行XD用点数換算表!$D$2,[1]現行XD用点数換算表!$E$2))))</f>
        <v>0</v>
      </c>
      <c r="I91" s="32"/>
      <c r="J91" s="35">
        <f>IF(I91="",0,IF(I91="優勝",[1]現行XD用点数換算表!$B$3,IF(I91="準優勝",[1]現行XD用点数換算表!$C$3,IF(I91="ベスト4",[1]現行XD用点数換算表!$D$3,[1]現行XD用点数換算表!$E$3))))</f>
        <v>0</v>
      </c>
      <c r="K91" s="32"/>
      <c r="L91" s="35">
        <f>IF(K91="",0,IF(K91="優勝",[2]現行XD用点数換算表!$B$4,IF(K91="準優勝",[2]現行XD用点数換算表!$C$4,IF(K91="ベスト4",[2]現行XD用点数換算表!$D$4,IF(K91="ベスト8",[2]現行XD用点数換算表!$E$4,IF(K91="ベスト16",[2]現行XD用点数換算表!$F$4,IF(K91="ベスト32",[2]現行XD用点数換算表!$G$4,"")))))))</f>
        <v>0</v>
      </c>
      <c r="M91" s="32"/>
      <c r="N91" s="35">
        <f>IF(M91="",0,IF(M91="優勝",[1]現行XD用点数換算表!$B$5,IF(M91="準優勝",[1]現行XD用点数換算表!$C$5,IF(M91="ベスト4",[1]現行XD用点数換算表!$D$5,IF(M91="ベスト8",[1]現行XD用点数換算表!$E$5,IF(M91="ベスト16",[1]現行XD用点数換算表!$F$5,IF(M91="ベスト32",[1]現行XD用点数換算表!$G$5,"")))))))</f>
        <v>0</v>
      </c>
      <c r="O91" s="32" t="s">
        <v>5</v>
      </c>
      <c r="P91" s="35">
        <f>IF(O91="",0,IF(O91="優勝",[1]現行XD用点数換算表!$B$6,IF(O91="準優勝",[1]現行XD用点数換算表!$C$6,IF(O91="ベスト4",[1]現行XD用点数換算表!$D$6,IF(O91="ベスト8",[1]現行XD用点数換算表!$E$6,IF(O91="ベスト16",[1]現行XD用点数換算表!$F$6,IF(O91="ベスト32",[1]現行XD用点数換算表!$G$6,"")))))))</f>
        <v>30</v>
      </c>
      <c r="Q91" s="32"/>
      <c r="R91" s="35">
        <f>IF(Q91="",0,IF(Q91="優勝",[1]現行XD用点数換算表!$B$7,IF(Q91="準優勝",[1]現行XD用点数換算表!$C$7,IF(Q91="ベスト4",[1]現行XD用点数換算表!$D$7,IF(Q91="ベスト8",[1]現行XD用点数換算表!$E$7,[1]現行XD用点数換算表!$F$7)))))</f>
        <v>0</v>
      </c>
      <c r="S91" s="32"/>
      <c r="T91" s="35">
        <f>IF(S91="",0,IF(S91="優勝",[1]現行XD用点数換算表!$B$8,IF(S91="準優勝",[1]現行XD用点数換算表!$C$8,IF(S91="ベスト4",[1]現行XD用点数換算表!$D$8,IF(S91="ベスト8",[1]現行XD用点数換算表!$E$8,[1]現行XD用点数換算表!$F$8)))))</f>
        <v>0</v>
      </c>
      <c r="U91" s="32"/>
      <c r="V91" s="36">
        <f>IF(U91="",0,IF(U91="優勝",[1]現行XD用点数換算表!$B$13,IF(U91="準優勝",[1]現行XD用点数換算表!$C$13,IF(U91="ベスト4",[1]現行XD用点数換算表!$D$13,[1]現行XD用点数換算表!$E$13))))</f>
        <v>0</v>
      </c>
      <c r="W91" s="32"/>
      <c r="X91" s="35">
        <f>IF(W91="",0,IF(W91="優勝",[1]現行XD用点数換算表!$B$14,IF(W91="準優勝",[1]現行XD用点数換算表!$C$14,IF(W91="ベスト4",[1]現行XD用点数換算表!$D$14,[1]現行XD用点数換算表!$E$14))))</f>
        <v>0</v>
      </c>
      <c r="Y91" s="32"/>
      <c r="Z91" s="35">
        <f>IF(Y91="",0,IF(Y91="優勝",[2]現行XD用点数換算表!$B$15,IF(Y91="準優勝",[2]現行XD用点数換算表!$C$15,IF(Y91="ベスト4",[2]現行XD用点数換算表!$D$15,IF(Y91="ベスト8",[2]現行XD用点数換算表!$E$15,IF(Y91="ベスト16",[2]現行XD用点数換算表!$F$15,IF(Y91="ベスト32",[2]現行XD用点数換算表!$G$15,"")))))))</f>
        <v>0</v>
      </c>
      <c r="AA91" s="32"/>
      <c r="AB91" s="35">
        <f>IF(AA91="",0,IF(AA91="優勝",[1]現行XD用点数換算表!$B$16,IF(AA91="準優勝",[1]現行XD用点数換算表!$C$16,IF(AA91="ベスト4",[1]現行XD用点数換算表!$D$16,IF(AA91="ベスト8",[1]現行XD用点数換算表!$E$16,IF(AA91="ベスト16",[1]現行XD用点数換算表!$F$16,IF(AA91="ベスト32",[1]現行XD用点数換算表!$G$16,"")))))))</f>
        <v>0</v>
      </c>
      <c r="AC91" s="32" t="s">
        <v>5</v>
      </c>
      <c r="AD91" s="35">
        <f>IF(AC91="",0,IF(AC91="優勝",[1]現行XD用点数換算表!$B$17,IF(AC91="準優勝",[1]現行XD用点数換算表!$C$17,IF(AC91="ベスト4",[1]現行XD用点数換算表!$D$17,IF(AC91="ベスト8",[1]現行XD用点数換算表!$E$17,IF(AC91="ベスト16",[1]現行XD用点数換算表!$F$17,IF(AC91="ベスト32",[1]現行XD用点数換算表!$G$17,"")))))))</f>
        <v>24</v>
      </c>
      <c r="AE91" s="32"/>
      <c r="AF91" s="35">
        <f>IF(AE91="",0,IF(AE91="優勝",[1]現行XD用点数換算表!$B$18,IF(AE91="準優勝",[1]現行XD用点数換算表!$C$18,IF(AE91="ベスト4",[1]現行XD用点数換算表!$D$18,IF(AE91="ベスト8",[1]現行XD用点数換算表!$E$18,[1]現行XD用点数換算表!$F$18)))))</f>
        <v>0</v>
      </c>
      <c r="AG91" s="32"/>
      <c r="AH91" s="35">
        <f>IF(AG91="",0,IF(AG91="優勝",[1]現行XD用点数換算表!$B$19,IF(AG91="準優勝",[1]現行XD用点数換算表!$C$19,IF(AG91="ベスト4",[1]現行XD用点数換算表!$D$19,IF(AG91="ベスト8",[1]現行XD用点数換算表!$E$19,[1]現行XD用点数換算表!$F$19)))))</f>
        <v>0</v>
      </c>
      <c r="AI91" s="35">
        <f t="shared" si="16"/>
        <v>54</v>
      </c>
      <c r="AJ91" s="57"/>
    </row>
    <row r="92" spans="1:36" ht="15" customHeight="1" x14ac:dyDescent="0.55000000000000004">
      <c r="A92" s="56">
        <v>45</v>
      </c>
      <c r="B92" s="12" t="s">
        <v>89</v>
      </c>
      <c r="C92" s="12" t="s">
        <v>79</v>
      </c>
      <c r="D92" s="12">
        <v>2</v>
      </c>
      <c r="E92" s="25" t="s">
        <v>159</v>
      </c>
      <c r="F92" s="26" t="s">
        <v>160</v>
      </c>
      <c r="G92" s="12"/>
      <c r="H92" s="13">
        <f>IF(G92="",0,IF(G92="優勝",[3]現行XD用点数換算表!$B$2,IF(G92="準優勝",[3]現行XD用点数換算表!$C$2,IF(G92="ベスト4",[3]現行XD用点数換算表!$D$2,[3]現行XD用点数換算表!$E$2))))</f>
        <v>0</v>
      </c>
      <c r="I92" s="12"/>
      <c r="J92" s="8">
        <f>IF(I92="",0,IF(I92="優勝",[3]現行XD用点数換算表!$B$3,IF(I92="準優勝",[3]現行XD用点数換算表!$C$3,IF(I92="ベスト4",[3]現行XD用点数換算表!$D$3,[3]現行XD用点数換算表!$E$3))))</f>
        <v>0</v>
      </c>
      <c r="K92" s="12"/>
      <c r="L92" s="8">
        <f>IF(K92="",0,IF(K92="優勝",[2]現行XD用点数換算表!$B$4,IF(K92="準優勝",[2]現行XD用点数換算表!$C$4,IF(K92="ベスト4",[2]現行XD用点数換算表!$D$4,IF(K92="ベスト8",[2]現行XD用点数換算表!$E$4,IF(K92="ベスト16",[2]現行XD用点数換算表!$F$4,IF(K92="ベスト32",[2]現行XD用点数換算表!$G$4,"")))))))</f>
        <v>0</v>
      </c>
      <c r="M92" s="12"/>
      <c r="N92" s="8">
        <f>IF(M92="",0,IF(M92="優勝",[3]現行XD用点数換算表!$B$5,IF(M92="準優勝",[3]現行XD用点数換算表!$C$5,IF(M92="ベスト4",[3]現行XD用点数換算表!$D$5,IF(M92="ベスト8",[3]現行XD用点数換算表!$E$5,IF(M92="ベスト16",[3]現行XD用点数換算表!$F$5,IF(M92="ベスト32",[3]現行XD用点数換算表!$G$5,"")))))))</f>
        <v>0</v>
      </c>
      <c r="O92" s="12" t="s">
        <v>5</v>
      </c>
      <c r="P92" s="8">
        <f>IF(O92="",0,IF(O92="優勝",[3]現行XD用点数換算表!$B$6,IF(O92="準優勝",[3]現行XD用点数換算表!$C$6,IF(O92="ベスト4",[3]現行XD用点数換算表!$D$6,IF(O92="ベスト8",[3]現行XD用点数換算表!$E$6,IF(O92="ベスト16",[3]現行XD用点数換算表!$F$6,IF(O92="ベスト32",[3]現行XD用点数換算表!$G$6,"")))))))</f>
        <v>30</v>
      </c>
      <c r="Q92" s="12"/>
      <c r="R92" s="8">
        <f>IF(Q92="",0,IF(Q92="優勝",[3]現行XD用点数換算表!$B$7,IF(Q92="準優勝",[3]現行XD用点数換算表!$C$7,IF(Q92="ベスト4",[3]現行XD用点数換算表!$D$7,IF(Q92="ベスト8",[3]現行XD用点数換算表!$E$7,[3]現行XD用点数換算表!$F$7)))))</f>
        <v>0</v>
      </c>
      <c r="S92" s="12"/>
      <c r="T92" s="8">
        <f>IF(S92="",0,IF(S92="優勝",[3]現行XD用点数換算表!$B$8,IF(S92="準優勝",[3]現行XD用点数換算表!$C$8,IF(S92="ベスト4",[3]現行XD用点数換算表!$D$8,IF(S92="ベスト8",[3]現行XD用点数換算表!$E$8,[3]現行XD用点数換算表!$F$8)))))</f>
        <v>0</v>
      </c>
      <c r="U92" s="12" t="s">
        <v>3</v>
      </c>
      <c r="V92" s="14">
        <f>IF(U92="",0,IF(U92="優勝",[3]現行XD用点数換算表!$B$13,IF(U92="準優勝",[3]現行XD用点数換算表!$C$13,IF(U92="ベスト4",[3]現行XD用点数換算表!$D$13,[3]現行XD用点数換算表!$E$13))))</f>
        <v>16</v>
      </c>
      <c r="W92" s="12" t="s">
        <v>3</v>
      </c>
      <c r="X92" s="8">
        <f>IF(W92="",0,IF(W92="優勝",[3]現行XD用点数換算表!$B$14,IF(W92="準優勝",[3]現行XD用点数換算表!$C$14,IF(W92="ベスト4",[3]現行XD用点数換算表!$D$14,[3]現行XD用点数換算表!$E$14))))</f>
        <v>24</v>
      </c>
      <c r="Y92" s="12"/>
      <c r="Z92" s="8">
        <f>IF(Y92="",0,IF(Y92="優勝",[2]現行XD用点数換算表!$B$15,IF(Y92="準優勝",[2]現行XD用点数換算表!$C$15,IF(Y92="ベスト4",[2]現行XD用点数換算表!$D$15,IF(Y92="ベスト8",[2]現行XD用点数換算表!$E$15,IF(Y92="ベスト16",[2]現行XD用点数換算表!$F$15,IF(Y92="ベスト32",[2]現行XD用点数換算表!$G$15,"")))))))</f>
        <v>0</v>
      </c>
      <c r="AA92" s="12"/>
      <c r="AB92" s="8">
        <f>IF(AA92="",0,IF(AA92="優勝",[3]現行XD用点数換算表!$B$16,IF(AA92="準優勝",[3]現行XD用点数換算表!$C$16,IF(AA92="ベスト4",[3]現行XD用点数換算表!$D$16,IF(AA92="ベスト8",[3]現行XD用点数換算表!$E$16,IF(AA92="ベスト16",[3]現行XD用点数換算表!$F$16,IF(AA92="ベスト32",[3]現行XD用点数換算表!$G$16,"")))))))</f>
        <v>0</v>
      </c>
      <c r="AC92" s="12"/>
      <c r="AD92" s="8">
        <f>IF(AC92="",0,IF(AC92="優勝",[3]現行XD用点数換算表!$B$17,IF(AC92="準優勝",[3]現行XD用点数換算表!$C$17,IF(AC92="ベスト4",[3]現行XD用点数換算表!$D$17,IF(AC92="ベスト8",[3]現行XD用点数換算表!$E$17,IF(AC92="ベスト16",[3]現行XD用点数換算表!$F$17,IF(AC92="ベスト32",[3]現行XD用点数換算表!$G$17,"")))))))</f>
        <v>0</v>
      </c>
      <c r="AE92" s="12"/>
      <c r="AF92" s="8">
        <f>IF(AE92="",0,IF(AE92="優勝",[3]現行XD用点数換算表!$B$18,IF(AE92="準優勝",[3]現行XD用点数換算表!$C$18,IF(AE92="ベスト4",[3]現行XD用点数換算表!$D$18,IF(AE92="ベスト8",[3]現行XD用点数換算表!$E$18,[3]現行XD用点数換算表!$F$18)))))</f>
        <v>0</v>
      </c>
      <c r="AG92" s="12"/>
      <c r="AH92" s="8">
        <f>IF(AG92="",0,IF(AG92="優勝",[3]現行XD用点数換算表!$B$19,IF(AG92="準優勝",[3]現行XD用点数換算表!$C$19,IF(AG92="ベスト4",[3]現行XD用点数換算表!$D$19,IF(AG92="ベスト8",[3]現行XD用点数換算表!$E$19,[3]現行XD用点数換算表!$F$19)))))</f>
        <v>0</v>
      </c>
      <c r="AI92" s="8">
        <f t="shared" si="7"/>
        <v>54</v>
      </c>
      <c r="AJ92" s="56">
        <f t="shared" si="14"/>
        <v>54</v>
      </c>
    </row>
    <row r="93" spans="1:36" ht="15" customHeight="1" x14ac:dyDescent="0.55000000000000004">
      <c r="A93" s="57"/>
      <c r="B93" s="12" t="s">
        <v>165</v>
      </c>
      <c r="C93" s="12" t="s">
        <v>177</v>
      </c>
      <c r="D93" s="12"/>
      <c r="E93" s="25" t="s">
        <v>159</v>
      </c>
      <c r="F93" s="26" t="s">
        <v>160</v>
      </c>
      <c r="G93" s="12"/>
      <c r="H93" s="13">
        <f>IF(G93="",0,IF(G93="優勝",[3]現行XD用点数換算表!$B$2,IF(G93="準優勝",[3]現行XD用点数換算表!$C$2,IF(G93="ベスト4",[3]現行XD用点数換算表!$D$2,[3]現行XD用点数換算表!$E$2))))</f>
        <v>0</v>
      </c>
      <c r="I93" s="12"/>
      <c r="J93" s="8">
        <f>IF(I93="",0,IF(I93="優勝",[3]現行XD用点数換算表!$B$3,IF(I93="準優勝",[3]現行XD用点数換算表!$C$3,IF(I93="ベスト4",[3]現行XD用点数換算表!$D$3,[3]現行XD用点数換算表!$E$3))))</f>
        <v>0</v>
      </c>
      <c r="K93" s="12"/>
      <c r="L93" s="8">
        <f>IF(K93="",0,IF(K93="優勝",[2]現行XD用点数換算表!$B$4,IF(K93="準優勝",[2]現行XD用点数換算表!$C$4,IF(K93="ベスト4",[2]現行XD用点数換算表!$D$4,IF(K93="ベスト8",[2]現行XD用点数換算表!$E$4,IF(K93="ベスト16",[2]現行XD用点数換算表!$F$4,IF(K93="ベスト32",[2]現行XD用点数換算表!$G$4,"")))))))</f>
        <v>0</v>
      </c>
      <c r="M93" s="12"/>
      <c r="N93" s="8">
        <f>IF(M93="",0,IF(M93="優勝",[3]現行XD用点数換算表!$B$5,IF(M93="準優勝",[3]現行XD用点数換算表!$C$5,IF(M93="ベスト4",[3]現行XD用点数換算表!$D$5,IF(M93="ベスト8",[3]現行XD用点数換算表!$E$5,IF(M93="ベスト16",[3]現行XD用点数換算表!$F$5,IF(M93="ベスト32",[3]現行XD用点数換算表!$G$5,"")))))))</f>
        <v>0</v>
      </c>
      <c r="O93" s="12"/>
      <c r="P93" s="8">
        <f>IF(O93="",0,IF(O93="優勝",[3]現行XD用点数換算表!$B$6,IF(O93="準優勝",[3]現行XD用点数換算表!$C$6,IF(O93="ベスト4",[3]現行XD用点数換算表!$D$6,IF(O93="ベスト8",[3]現行XD用点数換算表!$E$6,IF(O93="ベスト16",[3]現行XD用点数換算表!$F$6,IF(O93="ベスト32",[3]現行XD用点数換算表!$G$6,"")))))))</f>
        <v>0</v>
      </c>
      <c r="Q93" s="12"/>
      <c r="R93" s="8">
        <f>IF(Q93="",0,IF(Q93="優勝",[3]現行XD用点数換算表!$B$7,IF(Q93="準優勝",[3]現行XD用点数換算表!$C$7,IF(Q93="ベスト4",[3]現行XD用点数換算表!$D$7,IF(Q93="ベスト8",[3]現行XD用点数換算表!$E$7,[3]現行XD用点数換算表!$F$7)))))</f>
        <v>0</v>
      </c>
      <c r="S93" s="12"/>
      <c r="T93" s="8">
        <f>IF(S93="",0,IF(S93="優勝",[3]現行XD用点数換算表!$B$8,IF(S93="準優勝",[3]現行XD用点数換算表!$C$8,IF(S93="ベスト4",[3]現行XD用点数換算表!$D$8,IF(S93="ベスト8",[3]現行XD用点数換算表!$E$8,[3]現行XD用点数換算表!$F$8)))))</f>
        <v>0</v>
      </c>
      <c r="U93" s="12"/>
      <c r="V93" s="14">
        <f>IF(U93="",0,IF(U93="優勝",[3]現行XD用点数換算表!$B$13,IF(U93="準優勝",[3]現行XD用点数換算表!$C$13,IF(U93="ベスト4",[3]現行XD用点数換算表!$D$13,[3]現行XD用点数換算表!$E$13))))</f>
        <v>0</v>
      </c>
      <c r="W93" s="12"/>
      <c r="X93" s="8">
        <f>IF(W93="",0,IF(W93="優勝",[3]現行XD用点数換算表!$B$14,IF(W93="準優勝",[3]現行XD用点数換算表!$C$14,IF(W93="ベスト4",[3]現行XD用点数換算表!$D$14,[3]現行XD用点数換算表!$E$14))))</f>
        <v>0</v>
      </c>
      <c r="Y93" s="12"/>
      <c r="Z93" s="8">
        <f>IF(Y93="",0,IF(Y93="優勝",[2]現行XD用点数換算表!$B$15,IF(Y93="準優勝",[2]現行XD用点数換算表!$C$15,IF(Y93="ベスト4",[2]現行XD用点数換算表!$D$15,IF(Y93="ベスト8",[2]現行XD用点数換算表!$E$15,IF(Y93="ベスト16",[2]現行XD用点数換算表!$F$15,IF(Y93="ベスト32",[2]現行XD用点数換算表!$G$15,"")))))))</f>
        <v>0</v>
      </c>
      <c r="AA93" s="12"/>
      <c r="AB93" s="8">
        <f>IF(AA93="",0,IF(AA93="優勝",[3]現行XD用点数換算表!$B$16,IF(AA93="準優勝",[3]現行XD用点数換算表!$C$16,IF(AA93="ベスト4",[3]現行XD用点数換算表!$D$16,IF(AA93="ベスト8",[3]現行XD用点数換算表!$E$16,IF(AA93="ベスト16",[3]現行XD用点数換算表!$F$16,IF(AA93="ベスト32",[3]現行XD用点数換算表!$G$16,"")))))))</f>
        <v>0</v>
      </c>
      <c r="AC93" s="12"/>
      <c r="AD93" s="8">
        <f>IF(AC93="",0,IF(AC93="優勝",[3]現行XD用点数換算表!$B$17,IF(AC93="準優勝",[3]現行XD用点数換算表!$C$17,IF(AC93="ベスト4",[3]現行XD用点数換算表!$D$17,IF(AC93="ベスト8",[3]現行XD用点数換算表!$E$17,IF(AC93="ベスト16",[3]現行XD用点数換算表!$F$17,IF(AC93="ベスト32",[3]現行XD用点数換算表!$G$17,"")))))))</f>
        <v>0</v>
      </c>
      <c r="AE93" s="12"/>
      <c r="AF93" s="8">
        <f>IF(AE93="",0,IF(AE93="優勝",[3]現行XD用点数換算表!$B$18,IF(AE93="準優勝",[3]現行XD用点数換算表!$C$18,IF(AE93="ベスト4",[3]現行XD用点数換算表!$D$18,IF(AE93="ベスト8",[3]現行XD用点数換算表!$E$18,[3]現行XD用点数換算表!$F$18)))))</f>
        <v>0</v>
      </c>
      <c r="AG93" s="12"/>
      <c r="AH93" s="8">
        <f>IF(AG93="",0,IF(AG93="優勝",[3]現行XD用点数換算表!$B$19,IF(AG93="準優勝",[3]現行XD用点数換算表!$C$19,IF(AG93="ベスト4",[3]現行XD用点数換算表!$D$19,IF(AG93="ベスト8",[3]現行XD用点数換算表!$E$19,[3]現行XD用点数換算表!$F$19)))))</f>
        <v>0</v>
      </c>
      <c r="AI93" s="8">
        <f t="shared" si="7"/>
        <v>0</v>
      </c>
      <c r="AJ93" s="57"/>
    </row>
    <row r="94" spans="1:36" ht="15" customHeight="1" x14ac:dyDescent="0.55000000000000004">
      <c r="A94" s="56">
        <v>46</v>
      </c>
      <c r="B94" s="32" t="s">
        <v>265</v>
      </c>
      <c r="C94" s="32" t="s">
        <v>253</v>
      </c>
      <c r="D94" s="32">
        <v>4</v>
      </c>
      <c r="E94" s="29" t="s">
        <v>200</v>
      </c>
      <c r="F94" s="31" t="s">
        <v>226</v>
      </c>
      <c r="G94" s="32"/>
      <c r="H94" s="30">
        <f>IF(G94="",0,IF(G94="優勝",[1]現行XD用点数換算表!$B$2,IF(G94="準優勝",[1]現行XD用点数換算表!$C$2,IF(G94="ベスト4",[1]現行XD用点数換算表!$D$2,[1]現行XD用点数換算表!$E$2))))</f>
        <v>0</v>
      </c>
      <c r="I94" s="32"/>
      <c r="J94" s="35">
        <f>IF(I94="",0,IF(I94="優勝",[1]現行XD用点数換算表!$B$3,IF(I94="準優勝",[1]現行XD用点数換算表!$C$3,IF(I94="ベスト4",[1]現行XD用点数換算表!$D$3,[1]現行XD用点数換算表!$E$3))))</f>
        <v>0</v>
      </c>
      <c r="K94" s="32"/>
      <c r="L94" s="35">
        <f>IF(K94="",0,IF(K94="優勝",[2]現行XD用点数換算表!$B$4,IF(K94="準優勝",[2]現行XD用点数換算表!$C$4,IF(K94="ベスト4",[2]現行XD用点数換算表!$D$4,IF(K94="ベスト8",[2]現行XD用点数換算表!$E$4,IF(K94="ベスト16",[2]現行XD用点数換算表!$F$4,IF(K94="ベスト32",[2]現行XD用点数換算表!$G$4,"")))))))</f>
        <v>0</v>
      </c>
      <c r="M94" s="32"/>
      <c r="N94" s="35">
        <f>IF(M94="",0,IF(M94="優勝",[1]現行XD用点数換算表!$B$5,IF(M94="準優勝",[1]現行XD用点数換算表!$C$5,IF(M94="ベスト4",[1]現行XD用点数換算表!$D$5,IF(M94="ベスト8",[1]現行XD用点数換算表!$E$5,IF(M94="ベスト16",[1]現行XD用点数換算表!$F$5,IF(M94="ベスト32",[1]現行XD用点数換算表!$G$5,"")))))))</f>
        <v>0</v>
      </c>
      <c r="O94" s="32"/>
      <c r="P94" s="35">
        <f>IF(O94="",0,IF(O94="優勝",[1]現行XD用点数換算表!$B$6,IF(O94="準優勝",[1]現行XD用点数換算表!$C$6,IF(O94="ベスト4",[1]現行XD用点数換算表!$D$6,IF(O94="ベスト8",[1]現行XD用点数換算表!$E$6,IF(O94="ベスト16",[1]現行XD用点数換算表!$F$6,IF(O94="ベスト32",[1]現行XD用点数換算表!$G$6,"")))))))</f>
        <v>0</v>
      </c>
      <c r="Q94" s="32"/>
      <c r="R94" s="35">
        <f>IF(Q94="",0,IF(Q94="優勝",[1]現行XD用点数換算表!$B$7,IF(Q94="準優勝",[1]現行XD用点数換算表!$C$7,IF(Q94="ベスト4",[1]現行XD用点数換算表!$D$7,IF(Q94="ベスト8",[1]現行XD用点数換算表!$E$7,[1]現行XD用点数換算表!$F$7)))))</f>
        <v>0</v>
      </c>
      <c r="S94" s="32"/>
      <c r="T94" s="35">
        <f>IF(S94="",0,IF(S94="優勝",[1]現行XD用点数換算表!$B$8,IF(S94="準優勝",[1]現行XD用点数換算表!$C$8,IF(S94="ベスト4",[1]現行XD用点数換算表!$D$8,IF(S94="ベスト8",[1]現行XD用点数換算表!$E$8,[1]現行XD用点数換算表!$F$8)))))</f>
        <v>0</v>
      </c>
      <c r="U94" s="32"/>
      <c r="V94" s="36">
        <f>IF(U94="",0,IF(U94="優勝",[1]現行XD用点数換算表!$B$13,IF(U94="準優勝",[1]現行XD用点数換算表!$C$13,IF(U94="ベスト4",[1]現行XD用点数換算表!$D$13,[1]現行XD用点数換算表!$E$13))))</f>
        <v>0</v>
      </c>
      <c r="W94" s="32"/>
      <c r="X94" s="35">
        <f>IF(W94="",0,IF(W94="優勝",[1]現行XD用点数換算表!$B$14,IF(W94="準優勝",[1]現行XD用点数換算表!$C$14,IF(W94="ベスト4",[1]現行XD用点数換算表!$D$14,[1]現行XD用点数換算表!$E$14))))</f>
        <v>0</v>
      </c>
      <c r="Y94" s="32"/>
      <c r="Z94" s="35">
        <f>IF(Y94="",0,IF(Y94="優勝",[2]現行XD用点数換算表!$B$15,IF(Y94="準優勝",[2]現行XD用点数換算表!$C$15,IF(Y94="ベスト4",[2]現行XD用点数換算表!$D$15,IF(Y94="ベスト8",[2]現行XD用点数換算表!$E$15,IF(Y94="ベスト16",[2]現行XD用点数換算表!$F$15,IF(Y94="ベスト32",[2]現行XD用点数換算表!$G$15,"")))))))</f>
        <v>0</v>
      </c>
      <c r="AA94" s="32"/>
      <c r="AB94" s="35">
        <f>IF(AA94="",0,IF(AA94="優勝",[1]現行XD用点数換算表!$B$16,IF(AA94="準優勝",[1]現行XD用点数換算表!$C$16,IF(AA94="ベスト4",[1]現行XD用点数換算表!$D$16,IF(AA94="ベスト8",[1]現行XD用点数換算表!$E$16,IF(AA94="ベスト16",[1]現行XD用点数換算表!$F$16,IF(AA94="ベスト32",[1]現行XD用点数換算表!$G$16,"")))))))</f>
        <v>0</v>
      </c>
      <c r="AC94" s="32"/>
      <c r="AD94" s="35">
        <f>IF(AC94="",0,IF(AC94="優勝",[1]現行XD用点数換算表!$B$17,IF(AC94="準優勝",[1]現行XD用点数換算表!$C$17,IF(AC94="ベスト4",[1]現行XD用点数換算表!$D$17,IF(AC94="ベスト8",[1]現行XD用点数換算表!$E$17,IF(AC94="ベスト16",[1]現行XD用点数換算表!$F$17,IF(AC94="ベスト32",[1]現行XD用点数換算表!$G$17,"")))))))</f>
        <v>0</v>
      </c>
      <c r="AE94" s="32"/>
      <c r="AF94" s="35">
        <f>IF(AE94="",0,IF(AE94="優勝",[1]現行XD用点数換算表!$B$18,IF(AE94="準優勝",[1]現行XD用点数換算表!$C$18,IF(AE94="ベスト4",[1]現行XD用点数換算表!$D$18,IF(AE94="ベスト8",[1]現行XD用点数換算表!$E$18,[1]現行XD用点数換算表!$F$18)))))</f>
        <v>0</v>
      </c>
      <c r="AG94" s="32"/>
      <c r="AH94" s="35">
        <f>IF(AG94="",0,IF(AG94="優勝",[1]現行XD用点数換算表!$B$19,IF(AG94="準優勝",[1]現行XD用点数換算表!$C$19,IF(AG94="ベスト4",[1]現行XD用点数換算表!$D$19,IF(AG94="ベスト8",[1]現行XD用点数換算表!$E$19,[1]現行XD用点数換算表!$F$19)))))</f>
        <v>0</v>
      </c>
      <c r="AI94" s="35">
        <f>MAX(H94,J94)+SUM(L94:T94)+MAX(V94,X94)+SUM(Z94:AH94)</f>
        <v>0</v>
      </c>
      <c r="AJ94" s="56">
        <f t="shared" si="14"/>
        <v>54</v>
      </c>
    </row>
    <row r="95" spans="1:36" ht="15" customHeight="1" x14ac:dyDescent="0.55000000000000004">
      <c r="A95" s="57"/>
      <c r="B95" s="32" t="s">
        <v>264</v>
      </c>
      <c r="C95" s="32" t="s">
        <v>249</v>
      </c>
      <c r="D95" s="32">
        <v>4</v>
      </c>
      <c r="E95" s="29" t="s">
        <v>200</v>
      </c>
      <c r="F95" s="31" t="s">
        <v>226</v>
      </c>
      <c r="G95" s="32"/>
      <c r="H95" s="30">
        <f>IF(G95="",0,IF(G95="優勝",[1]現行XD用点数換算表!$B$2,IF(G95="準優勝",[1]現行XD用点数換算表!$C$2,IF(G95="ベスト4",[1]現行XD用点数換算表!$D$2,[1]現行XD用点数換算表!$E$2))))</f>
        <v>0</v>
      </c>
      <c r="I95" s="32"/>
      <c r="J95" s="35">
        <f>IF(I95="",0,IF(I95="優勝",[1]現行XD用点数換算表!$B$3,IF(I95="準優勝",[1]現行XD用点数換算表!$C$3,IF(I95="ベスト4",[1]現行XD用点数換算表!$D$3,[1]現行XD用点数換算表!$E$3))))</f>
        <v>0</v>
      </c>
      <c r="K95" s="32"/>
      <c r="L95" s="35">
        <f>IF(K95="",0,IF(K95="優勝",[2]現行XD用点数換算表!$B$4,IF(K95="準優勝",[2]現行XD用点数換算表!$C$4,IF(K95="ベスト4",[2]現行XD用点数換算表!$D$4,IF(K95="ベスト8",[2]現行XD用点数換算表!$E$4,IF(K95="ベスト16",[2]現行XD用点数換算表!$F$4,IF(K95="ベスト32",[2]現行XD用点数換算表!$G$4,"")))))))</f>
        <v>0</v>
      </c>
      <c r="M95" s="32"/>
      <c r="N95" s="35">
        <f>IF(M95="",0,IF(M95="優勝",[1]現行XD用点数換算表!$B$5,IF(M95="準優勝",[1]現行XD用点数換算表!$C$5,IF(M95="ベスト4",[1]現行XD用点数換算表!$D$5,IF(M95="ベスト8",[1]現行XD用点数換算表!$E$5,IF(M95="ベスト16",[1]現行XD用点数換算表!$F$5,IF(M95="ベスト32",[1]現行XD用点数換算表!$G$5,"")))))))</f>
        <v>0</v>
      </c>
      <c r="O95" s="32" t="s">
        <v>5</v>
      </c>
      <c r="P95" s="35">
        <f>IF(O95="",0,IF(O95="優勝",[1]現行XD用点数換算表!$B$6,IF(O95="準優勝",[1]現行XD用点数換算表!$C$6,IF(O95="ベスト4",[1]現行XD用点数換算表!$D$6,IF(O95="ベスト8",[1]現行XD用点数換算表!$E$6,IF(O95="ベスト16",[1]現行XD用点数換算表!$F$6,IF(O95="ベスト32",[1]現行XD用点数換算表!$G$6,"")))))))</f>
        <v>30</v>
      </c>
      <c r="Q95" s="32"/>
      <c r="R95" s="35">
        <f>IF(Q95="",0,IF(Q95="優勝",[1]現行XD用点数換算表!$B$7,IF(Q95="準優勝",[1]現行XD用点数換算表!$C$7,IF(Q95="ベスト4",[1]現行XD用点数換算表!$D$7,IF(Q95="ベスト8",[1]現行XD用点数換算表!$E$7,[1]現行XD用点数換算表!$F$7)))))</f>
        <v>0</v>
      </c>
      <c r="S95" s="32"/>
      <c r="T95" s="35">
        <f>IF(S95="",0,IF(S95="優勝",[1]現行XD用点数換算表!$B$8,IF(S95="準優勝",[1]現行XD用点数換算表!$C$8,IF(S95="ベスト4",[1]現行XD用点数換算表!$D$8,IF(S95="ベスト8",[1]現行XD用点数換算表!$E$8,[1]現行XD用点数換算表!$F$8)))))</f>
        <v>0</v>
      </c>
      <c r="U95" s="32"/>
      <c r="V95" s="36">
        <f>IF(U95="",0,IF(U95="優勝",[1]現行XD用点数換算表!$B$13,IF(U95="準優勝",[1]現行XD用点数換算表!$C$13,IF(U95="ベスト4",[1]現行XD用点数換算表!$D$13,[1]現行XD用点数換算表!$E$13))))</f>
        <v>0</v>
      </c>
      <c r="W95" s="32"/>
      <c r="X95" s="35">
        <f>IF(W95="",0,IF(W95="優勝",[1]現行XD用点数換算表!$B$14,IF(W95="準優勝",[1]現行XD用点数換算表!$C$14,IF(W95="ベスト4",[1]現行XD用点数換算表!$D$14,[1]現行XD用点数換算表!$E$14))))</f>
        <v>0</v>
      </c>
      <c r="Y95" s="32"/>
      <c r="Z95" s="35">
        <f>IF(Y95="",0,IF(Y95="優勝",[2]現行XD用点数換算表!$B$15,IF(Y95="準優勝",[2]現行XD用点数換算表!$C$15,IF(Y95="ベスト4",[2]現行XD用点数換算表!$D$15,IF(Y95="ベスト8",[2]現行XD用点数換算表!$E$15,IF(Y95="ベスト16",[2]現行XD用点数換算表!$F$15,IF(Y95="ベスト32",[2]現行XD用点数換算表!$G$15,"")))))))</f>
        <v>0</v>
      </c>
      <c r="AA95" s="32"/>
      <c r="AB95" s="35">
        <f>IF(AA95="",0,IF(AA95="優勝",[1]現行XD用点数換算表!$B$16,IF(AA95="準優勝",[1]現行XD用点数換算表!$C$16,IF(AA95="ベスト4",[1]現行XD用点数換算表!$D$16,IF(AA95="ベスト8",[1]現行XD用点数換算表!$E$16,IF(AA95="ベスト16",[1]現行XD用点数換算表!$F$16,IF(AA95="ベスト32",[1]現行XD用点数換算表!$G$16,"")))))))</f>
        <v>0</v>
      </c>
      <c r="AC95" s="32" t="s">
        <v>5</v>
      </c>
      <c r="AD95" s="35">
        <f>IF(AC95="",0,IF(AC95="優勝",[1]現行XD用点数換算表!$B$17,IF(AC95="準優勝",[1]現行XD用点数換算表!$C$17,IF(AC95="ベスト4",[1]現行XD用点数換算表!$D$17,IF(AC95="ベスト8",[1]現行XD用点数換算表!$E$17,IF(AC95="ベスト16",[1]現行XD用点数換算表!$F$17,IF(AC95="ベスト32",[1]現行XD用点数換算表!$G$17,"")))))))</f>
        <v>24</v>
      </c>
      <c r="AE95" s="32"/>
      <c r="AF95" s="35">
        <f>IF(AE95="",0,IF(AE95="優勝",[1]現行XD用点数換算表!$B$18,IF(AE95="準優勝",[1]現行XD用点数換算表!$C$18,IF(AE95="ベスト4",[1]現行XD用点数換算表!$D$18,IF(AE95="ベスト8",[1]現行XD用点数換算表!$E$18,[1]現行XD用点数換算表!$F$18)))))</f>
        <v>0</v>
      </c>
      <c r="AG95" s="32"/>
      <c r="AH95" s="35">
        <f>IF(AG95="",0,IF(AG95="優勝",[1]現行XD用点数換算表!$B$19,IF(AG95="準優勝",[1]現行XD用点数換算表!$C$19,IF(AG95="ベスト4",[1]現行XD用点数換算表!$D$19,IF(AG95="ベスト8",[1]現行XD用点数換算表!$E$19,[1]現行XD用点数換算表!$F$19)))))</f>
        <v>0</v>
      </c>
      <c r="AI95" s="35">
        <f>MAX(H95,J95)+SUM(L95:T95)+MAX(V95,X95)+SUM(Z95:AH95)</f>
        <v>54</v>
      </c>
      <c r="AJ95" s="57"/>
    </row>
    <row r="96" spans="1:36" ht="15" customHeight="1" x14ac:dyDescent="0.55000000000000004">
      <c r="A96" s="56">
        <v>47</v>
      </c>
      <c r="B96" s="12" t="s">
        <v>92</v>
      </c>
      <c r="C96" s="12" t="s">
        <v>41</v>
      </c>
      <c r="D96" s="12">
        <v>2</v>
      </c>
      <c r="E96" s="25" t="s">
        <v>159</v>
      </c>
      <c r="F96" s="26" t="s">
        <v>160</v>
      </c>
      <c r="G96" s="12"/>
      <c r="H96" s="13">
        <f>IF(G96="",0,IF(G96="優勝",[3]現行XD用点数換算表!$B$2,IF(G96="準優勝",[3]現行XD用点数換算表!$C$2,IF(G96="ベスト4",[3]現行XD用点数換算表!$D$2,[3]現行XD用点数換算表!$E$2))))</f>
        <v>0</v>
      </c>
      <c r="I96" s="12"/>
      <c r="J96" s="8">
        <f>IF(I96="",0,IF(I96="優勝",[3]現行XD用点数換算表!$B$3,IF(I96="準優勝",[3]現行XD用点数換算表!$C$3,IF(I96="ベスト4",[3]現行XD用点数換算表!$D$3,[3]現行XD用点数換算表!$E$3))))</f>
        <v>0</v>
      </c>
      <c r="K96" s="12"/>
      <c r="L96" s="8">
        <f>IF(K96="",0,IF(K96="優勝",[2]現行XD用点数換算表!$B$4,IF(K96="準優勝",[2]現行XD用点数換算表!$C$4,IF(K96="ベスト4",[2]現行XD用点数換算表!$D$4,IF(K96="ベスト8",[2]現行XD用点数換算表!$E$4,IF(K96="ベスト16",[2]現行XD用点数換算表!$F$4,IF(K96="ベスト32",[2]現行XD用点数換算表!$G$4,"")))))))</f>
        <v>0</v>
      </c>
      <c r="M96" s="12"/>
      <c r="N96" s="8">
        <f>IF(M96="",0,IF(M96="優勝",[3]現行XD用点数換算表!$B$5,IF(M96="準優勝",[3]現行XD用点数換算表!$C$5,IF(M96="ベスト4",[3]現行XD用点数換算表!$D$5,IF(M96="ベスト8",[3]現行XD用点数換算表!$E$5,IF(M96="ベスト16",[3]現行XD用点数換算表!$F$5,IF(M96="ベスト32",[3]現行XD用点数換算表!$G$5,"")))))))</f>
        <v>0</v>
      </c>
      <c r="O96" s="12"/>
      <c r="P96" s="8">
        <f>IF(O96="",0,IF(O96="優勝",[3]現行XD用点数換算表!$B$6,IF(O96="準優勝",[3]現行XD用点数換算表!$C$6,IF(O96="ベスト4",[3]現行XD用点数換算表!$D$6,IF(O96="ベスト8",[3]現行XD用点数換算表!$E$6,IF(O96="ベスト16",[3]現行XD用点数換算表!$F$6,IF(O96="ベスト32",[3]現行XD用点数換算表!$G$6,"")))))))</f>
        <v>0</v>
      </c>
      <c r="Q96" s="12"/>
      <c r="R96" s="8">
        <f>IF(Q96="",0,IF(Q96="優勝",[3]現行XD用点数換算表!$B$7,IF(Q96="準優勝",[3]現行XD用点数換算表!$C$7,IF(Q96="ベスト4",[3]現行XD用点数換算表!$D$7,IF(Q96="ベスト8",[3]現行XD用点数換算表!$E$7,[3]現行XD用点数換算表!$F$7)))))</f>
        <v>0</v>
      </c>
      <c r="S96" s="12"/>
      <c r="T96" s="8">
        <f>IF(S96="",0,IF(S96="優勝",[3]現行XD用点数換算表!$B$8,IF(S96="準優勝",[3]現行XD用点数換算表!$C$8,IF(S96="ベスト4",[3]現行XD用点数換算表!$D$8,IF(S96="ベスト8",[3]現行XD用点数換算表!$E$8,[3]現行XD用点数換算表!$F$8)))))</f>
        <v>0</v>
      </c>
      <c r="U96" s="12" t="s">
        <v>2</v>
      </c>
      <c r="V96" s="14">
        <f>IF(U96="",0,IF(U96="優勝",[3]現行XD用点数換算表!$B$13,IF(U96="準優勝",[3]現行XD用点数換算表!$C$13,IF(U96="ベスト4",[3]現行XD用点数換算表!$D$13,[3]現行XD用点数換算表!$E$13))))</f>
        <v>40</v>
      </c>
      <c r="W96" s="12" t="s">
        <v>3</v>
      </c>
      <c r="X96" s="8">
        <f>IF(W96="",0,IF(W96="優勝",[3]現行XD用点数換算表!$B$14,IF(W96="準優勝",[3]現行XD用点数換算表!$C$14,IF(W96="ベスト4",[3]現行XD用点数換算表!$D$14,[3]現行XD用点数換算表!$E$14))))</f>
        <v>24</v>
      </c>
      <c r="Y96" s="12"/>
      <c r="Z96" s="8">
        <f>IF(Y96="",0,IF(Y96="優勝",[2]現行XD用点数換算表!$B$15,IF(Y96="準優勝",[2]現行XD用点数換算表!$C$15,IF(Y96="ベスト4",[2]現行XD用点数換算表!$D$15,IF(Y96="ベスト8",[2]現行XD用点数換算表!$E$15,IF(Y96="ベスト16",[2]現行XD用点数換算表!$F$15,IF(Y96="ベスト32",[2]現行XD用点数換算表!$G$15,"")))))))</f>
        <v>0</v>
      </c>
      <c r="AA96" s="12"/>
      <c r="AB96" s="8">
        <f>IF(AA96="",0,IF(AA96="優勝",[3]現行XD用点数換算表!$B$16,IF(AA96="準優勝",[3]現行XD用点数換算表!$C$16,IF(AA96="ベスト4",[3]現行XD用点数換算表!$D$16,IF(AA96="ベスト8",[3]現行XD用点数換算表!$E$16,IF(AA96="ベスト16",[3]現行XD用点数換算表!$F$16,IF(AA96="ベスト32",[3]現行XD用点数換算表!$G$16,"")))))))</f>
        <v>0</v>
      </c>
      <c r="AC96" s="12"/>
      <c r="AD96" s="8">
        <f>IF(AC96="",0,IF(AC96="優勝",[3]現行XD用点数換算表!$B$17,IF(AC96="準優勝",[3]現行XD用点数換算表!$C$17,IF(AC96="ベスト4",[3]現行XD用点数換算表!$D$17,IF(AC96="ベスト8",[3]現行XD用点数換算表!$E$17,IF(AC96="ベスト16",[3]現行XD用点数換算表!$F$17,IF(AC96="ベスト32",[3]現行XD用点数換算表!$G$17,"")))))))</f>
        <v>0</v>
      </c>
      <c r="AE96" s="12"/>
      <c r="AF96" s="8">
        <f>IF(AE96="",0,IF(AE96="優勝",[3]現行XD用点数換算表!$B$18,IF(AE96="準優勝",[3]現行XD用点数換算表!$C$18,IF(AE96="ベスト4",[3]現行XD用点数換算表!$D$18,IF(AE96="ベスト8",[3]現行XD用点数換算表!$E$18,[3]現行XD用点数換算表!$F$18)))))</f>
        <v>0</v>
      </c>
      <c r="AG96" s="12"/>
      <c r="AH96" s="8">
        <f>IF(AG96="",0,IF(AG96="優勝",[3]現行XD用点数換算表!$B$19,IF(AG96="準優勝",[3]現行XD用点数換算表!$C$19,IF(AG96="ベスト4",[3]現行XD用点数換算表!$D$19,IF(AG96="ベスト8",[3]現行XD用点数換算表!$E$19,[3]現行XD用点数換算表!$F$19)))))</f>
        <v>0</v>
      </c>
      <c r="AI96" s="8">
        <f t="shared" si="7"/>
        <v>40</v>
      </c>
      <c r="AJ96" s="56">
        <f t="shared" si="14"/>
        <v>50</v>
      </c>
    </row>
    <row r="97" spans="1:36" ht="15" customHeight="1" x14ac:dyDescent="0.55000000000000004">
      <c r="A97" s="57"/>
      <c r="B97" s="12" t="s">
        <v>158</v>
      </c>
      <c r="C97" s="12" t="s">
        <v>130</v>
      </c>
      <c r="D97" s="12">
        <v>4</v>
      </c>
      <c r="E97" s="25" t="s">
        <v>159</v>
      </c>
      <c r="F97" s="26" t="s">
        <v>160</v>
      </c>
      <c r="G97" s="12"/>
      <c r="H97" s="13">
        <f>IF(G97="",0,IF(G97="優勝",[3]現行XD用点数換算表!$B$2,IF(G97="準優勝",[3]現行XD用点数換算表!$C$2,IF(G97="ベスト4",[3]現行XD用点数換算表!$D$2,[3]現行XD用点数換算表!$E$2))))</f>
        <v>0</v>
      </c>
      <c r="I97" s="12"/>
      <c r="J97" s="8">
        <f>IF(I97="",0,IF(I97="優勝",[3]現行XD用点数換算表!$B$3,IF(I97="準優勝",[3]現行XD用点数換算表!$C$3,IF(I97="ベスト4",[3]現行XD用点数換算表!$D$3,[3]現行XD用点数換算表!$E$3))))</f>
        <v>0</v>
      </c>
      <c r="K97" s="12"/>
      <c r="L97" s="8">
        <f>IF(K97="",0,IF(K97="優勝",[2]現行XD用点数換算表!$B$4,IF(K97="準優勝",[2]現行XD用点数換算表!$C$4,IF(K97="ベスト4",[2]現行XD用点数換算表!$D$4,IF(K97="ベスト8",[2]現行XD用点数換算表!$E$4,IF(K97="ベスト16",[2]現行XD用点数換算表!$F$4,IF(K97="ベスト32",[2]現行XD用点数換算表!$G$4,"")))))))</f>
        <v>0</v>
      </c>
      <c r="M97" s="12" t="s">
        <v>5</v>
      </c>
      <c r="N97" s="8">
        <f>IF(M97="",0,IF(M97="優勝",[3]現行XD用点数換算表!$B$5,IF(M97="準優勝",[3]現行XD用点数換算表!$C$5,IF(M97="ベスト4",[3]現行XD用点数換算表!$D$5,IF(M97="ベスト8",[3]現行XD用点数換算表!$E$5,IF(M97="ベスト16",[3]現行XD用点数換算表!$F$5,IF(M97="ベスト32",[3]現行XD用点数換算表!$G$5,"")))))))</f>
        <v>10</v>
      </c>
      <c r="O97" s="12"/>
      <c r="P97" s="8">
        <f>IF(O97="",0,IF(O97="優勝",[3]現行XD用点数換算表!$B$6,IF(O97="準優勝",[3]現行XD用点数換算表!$C$6,IF(O97="ベスト4",[3]現行XD用点数換算表!$D$6,IF(O97="ベスト8",[3]現行XD用点数換算表!$E$6,IF(O97="ベスト16",[3]現行XD用点数換算表!$F$6,IF(O97="ベスト32",[3]現行XD用点数換算表!$G$6,"")))))))</f>
        <v>0</v>
      </c>
      <c r="Q97" s="12"/>
      <c r="R97" s="8">
        <f>IF(Q97="",0,IF(Q97="優勝",[3]現行XD用点数換算表!$B$7,IF(Q97="準優勝",[3]現行XD用点数換算表!$C$7,IF(Q97="ベスト4",[3]現行XD用点数換算表!$D$7,IF(Q97="ベスト8",[3]現行XD用点数換算表!$E$7,[3]現行XD用点数換算表!$F$7)))))</f>
        <v>0</v>
      </c>
      <c r="S97" s="12"/>
      <c r="T97" s="8">
        <f>IF(S97="",0,IF(S97="優勝",[3]現行XD用点数換算表!$B$8,IF(S97="準優勝",[3]現行XD用点数換算表!$C$8,IF(S97="ベスト4",[3]現行XD用点数換算表!$D$8,IF(S97="ベスト8",[3]現行XD用点数換算表!$E$8,[3]現行XD用点数換算表!$F$8)))))</f>
        <v>0</v>
      </c>
      <c r="U97" s="12"/>
      <c r="V97" s="14">
        <f>IF(U97="",0,IF(U97="優勝",[3]現行XD用点数換算表!$B$13,IF(U97="準優勝",[3]現行XD用点数換算表!$C$13,IF(U97="ベスト4",[3]現行XD用点数換算表!$D$13,[3]現行XD用点数換算表!$E$13))))</f>
        <v>0</v>
      </c>
      <c r="W97" s="12"/>
      <c r="X97" s="8">
        <f>IF(W97="",0,IF(W97="優勝",[3]現行XD用点数換算表!$B$14,IF(W97="準優勝",[3]現行XD用点数換算表!$C$14,IF(W97="ベスト4",[3]現行XD用点数換算表!$D$14,[3]現行XD用点数換算表!$E$14))))</f>
        <v>0</v>
      </c>
      <c r="Y97" s="12"/>
      <c r="Z97" s="8">
        <f>IF(Y97="",0,IF(Y97="優勝",[2]現行XD用点数換算表!$B$15,IF(Y97="準優勝",[2]現行XD用点数換算表!$C$15,IF(Y97="ベスト4",[2]現行XD用点数換算表!$D$15,IF(Y97="ベスト8",[2]現行XD用点数換算表!$E$15,IF(Y97="ベスト16",[2]現行XD用点数換算表!$F$15,IF(Y97="ベスト32",[2]現行XD用点数換算表!$G$15,"")))))))</f>
        <v>0</v>
      </c>
      <c r="AA97" s="12"/>
      <c r="AB97" s="8">
        <f>IF(AA97="",0,IF(AA97="優勝",[3]現行XD用点数換算表!$B$16,IF(AA97="準優勝",[3]現行XD用点数換算表!$C$16,IF(AA97="ベスト4",[3]現行XD用点数換算表!$D$16,IF(AA97="ベスト8",[3]現行XD用点数換算表!$E$16,IF(AA97="ベスト16",[3]現行XD用点数換算表!$F$16,IF(AA97="ベスト32",[3]現行XD用点数換算表!$G$16,"")))))))</f>
        <v>0</v>
      </c>
      <c r="AC97" s="12"/>
      <c r="AD97" s="8">
        <f>IF(AC97="",0,IF(AC97="優勝",[3]現行XD用点数換算表!$B$17,IF(AC97="準優勝",[3]現行XD用点数換算表!$C$17,IF(AC97="ベスト4",[3]現行XD用点数換算表!$D$17,IF(AC97="ベスト8",[3]現行XD用点数換算表!$E$17,IF(AC97="ベスト16",[3]現行XD用点数換算表!$F$17,IF(AC97="ベスト32",[3]現行XD用点数換算表!$G$17,"")))))))</f>
        <v>0</v>
      </c>
      <c r="AE97" s="12"/>
      <c r="AF97" s="8">
        <f>IF(AE97="",0,IF(AE97="優勝",[3]現行XD用点数換算表!$B$18,IF(AE97="準優勝",[3]現行XD用点数換算表!$C$18,IF(AE97="ベスト4",[3]現行XD用点数換算表!$D$18,IF(AE97="ベスト8",[3]現行XD用点数換算表!$E$18,[3]現行XD用点数換算表!$F$18)))))</f>
        <v>0</v>
      </c>
      <c r="AG97" s="12"/>
      <c r="AH97" s="8">
        <f>IF(AG97="",0,IF(AG97="優勝",[3]現行XD用点数換算表!$B$19,IF(AG97="準優勝",[3]現行XD用点数換算表!$C$19,IF(AG97="ベスト4",[3]現行XD用点数換算表!$D$19,IF(AG97="ベスト8",[3]現行XD用点数換算表!$E$19,[3]現行XD用点数換算表!$F$19)))))</f>
        <v>0</v>
      </c>
      <c r="AI97" s="8">
        <f t="shared" si="7"/>
        <v>10</v>
      </c>
      <c r="AJ97" s="57"/>
    </row>
    <row r="98" spans="1:36" ht="15" customHeight="1" x14ac:dyDescent="0.55000000000000004">
      <c r="A98" s="56">
        <v>48</v>
      </c>
      <c r="B98" s="12" t="s">
        <v>91</v>
      </c>
      <c r="C98" s="12" t="s">
        <v>43</v>
      </c>
      <c r="D98" s="12">
        <v>1</v>
      </c>
      <c r="E98" s="25" t="s">
        <v>159</v>
      </c>
      <c r="F98" s="26" t="s">
        <v>160</v>
      </c>
      <c r="G98" s="12" t="s">
        <v>2</v>
      </c>
      <c r="H98" s="13">
        <f>IF(G98="",0,IF(G98="優勝",[3]現行XD用点数換算表!$B$2,IF(G98="準優勝",[3]現行XD用点数換算表!$C$2,IF(G98="ベスト4",[3]現行XD用点数換算表!$D$2,[3]現行XD用点数換算表!$E$2))))</f>
        <v>50</v>
      </c>
      <c r="I98" s="12"/>
      <c r="J98" s="8">
        <f>IF(I98="",0,IF(I98="優勝",[3]現行XD用点数換算表!$B$3,IF(I98="準優勝",[3]現行XD用点数換算表!$C$3,IF(I98="ベスト4",[3]現行XD用点数換算表!$D$3,[3]現行XD用点数換算表!$E$3))))</f>
        <v>0</v>
      </c>
      <c r="K98" s="12"/>
      <c r="L98" s="8">
        <f>IF(K98="",0,IF(K98="優勝",[2]現行XD用点数換算表!$B$4,IF(K98="準優勝",[2]現行XD用点数換算表!$C$4,IF(K98="ベスト4",[2]現行XD用点数換算表!$D$4,IF(K98="ベスト8",[2]現行XD用点数換算表!$E$4,IF(K98="ベスト16",[2]現行XD用点数換算表!$F$4,IF(K98="ベスト32",[2]現行XD用点数換算表!$G$4,"")))))))</f>
        <v>0</v>
      </c>
      <c r="M98" s="12"/>
      <c r="N98" s="8">
        <f>IF(M98="",0,IF(M98="優勝",[3]現行XD用点数換算表!$B$5,IF(M98="準優勝",[3]現行XD用点数換算表!$C$5,IF(M98="ベスト4",[3]現行XD用点数換算表!$D$5,IF(M98="ベスト8",[3]現行XD用点数換算表!$E$5,IF(M98="ベスト16",[3]現行XD用点数換算表!$F$5,IF(M98="ベスト32",[3]現行XD用点数換算表!$G$5,"")))))))</f>
        <v>0</v>
      </c>
      <c r="O98" s="12"/>
      <c r="P98" s="8">
        <f>IF(O98="",0,IF(O98="優勝",[3]現行XD用点数換算表!$B$6,IF(O98="準優勝",[3]現行XD用点数換算表!$C$6,IF(O98="ベスト4",[3]現行XD用点数換算表!$D$6,IF(O98="ベスト8",[3]現行XD用点数換算表!$E$6,IF(O98="ベスト16",[3]現行XD用点数換算表!$F$6,IF(O98="ベスト32",[3]現行XD用点数換算表!$G$6,"")))))))</f>
        <v>0</v>
      </c>
      <c r="Q98" s="12"/>
      <c r="R98" s="8">
        <f>IF(Q98="",0,IF(Q98="優勝",[3]現行XD用点数換算表!$B$7,IF(Q98="準優勝",[3]現行XD用点数換算表!$C$7,IF(Q98="ベスト4",[3]現行XD用点数換算表!$D$7,IF(Q98="ベスト8",[3]現行XD用点数換算表!$E$7,[3]現行XD用点数換算表!$F$7)))))</f>
        <v>0</v>
      </c>
      <c r="S98" s="12"/>
      <c r="T98" s="8">
        <f>IF(S98="",0,IF(S98="優勝",[3]現行XD用点数換算表!$B$8,IF(S98="準優勝",[3]現行XD用点数換算表!$C$8,IF(S98="ベスト4",[3]現行XD用点数換算表!$D$8,IF(S98="ベスト8",[3]現行XD用点数換算表!$E$8,[3]現行XD用点数換算表!$F$8)))))</f>
        <v>0</v>
      </c>
      <c r="U98" s="12"/>
      <c r="V98" s="14">
        <f>IF(U98="",0,IF(U98="優勝",[3]現行XD用点数換算表!$B$13,IF(U98="準優勝",[3]現行XD用点数換算表!$C$13,IF(U98="ベスト4",[3]現行XD用点数換算表!$D$13,[3]現行XD用点数換算表!$E$13))))</f>
        <v>0</v>
      </c>
      <c r="W98" s="12"/>
      <c r="X98" s="8">
        <f>IF(W98="",0,IF(W98="優勝",[3]現行XD用点数換算表!$B$14,IF(W98="準優勝",[3]現行XD用点数換算表!$C$14,IF(W98="ベスト4",[3]現行XD用点数換算表!$D$14,[3]現行XD用点数換算表!$E$14))))</f>
        <v>0</v>
      </c>
      <c r="Y98" s="12"/>
      <c r="Z98" s="8">
        <f>IF(Y98="",0,IF(Y98="優勝",[2]現行XD用点数換算表!$B$15,IF(Y98="準優勝",[2]現行XD用点数換算表!$C$15,IF(Y98="ベスト4",[2]現行XD用点数換算表!$D$15,IF(Y98="ベスト8",[2]現行XD用点数換算表!$E$15,IF(Y98="ベスト16",[2]現行XD用点数換算表!$F$15,IF(Y98="ベスト32",[2]現行XD用点数換算表!$G$15,"")))))))</f>
        <v>0</v>
      </c>
      <c r="AA98" s="12"/>
      <c r="AB98" s="8">
        <f>IF(AA98="",0,IF(AA98="優勝",[3]現行XD用点数換算表!$B$16,IF(AA98="準優勝",[3]現行XD用点数換算表!$C$16,IF(AA98="ベスト4",[3]現行XD用点数換算表!$D$16,IF(AA98="ベスト8",[3]現行XD用点数換算表!$E$16,IF(AA98="ベスト16",[3]現行XD用点数換算表!$F$16,IF(AA98="ベスト32",[3]現行XD用点数換算表!$G$16,"")))))))</f>
        <v>0</v>
      </c>
      <c r="AC98" s="12"/>
      <c r="AD98" s="8">
        <f>IF(AC98="",0,IF(AC98="優勝",[3]現行XD用点数換算表!$B$17,IF(AC98="準優勝",[3]現行XD用点数換算表!$C$17,IF(AC98="ベスト4",[3]現行XD用点数換算表!$D$17,IF(AC98="ベスト8",[3]現行XD用点数換算表!$E$17,IF(AC98="ベスト16",[3]現行XD用点数換算表!$F$17,IF(AC98="ベスト32",[3]現行XD用点数換算表!$G$17,"")))))))</f>
        <v>0</v>
      </c>
      <c r="AE98" s="12"/>
      <c r="AF98" s="8">
        <f>IF(AE98="",0,IF(AE98="優勝",[3]現行XD用点数換算表!$B$18,IF(AE98="準優勝",[3]現行XD用点数換算表!$C$18,IF(AE98="ベスト4",[3]現行XD用点数換算表!$D$18,IF(AE98="ベスト8",[3]現行XD用点数換算表!$E$18,[3]現行XD用点数換算表!$F$18)))))</f>
        <v>0</v>
      </c>
      <c r="AG98" s="12"/>
      <c r="AH98" s="8">
        <f>IF(AG98="",0,IF(AG98="優勝",[3]現行XD用点数換算表!$B$19,IF(AG98="準優勝",[3]現行XD用点数換算表!$C$19,IF(AG98="ベスト4",[3]現行XD用点数換算表!$D$19,IF(AG98="ベスト8",[3]現行XD用点数換算表!$E$19,[3]現行XD用点数換算表!$F$19)))))</f>
        <v>0</v>
      </c>
      <c r="AI98" s="8">
        <f t="shared" si="7"/>
        <v>50</v>
      </c>
      <c r="AJ98" s="56">
        <f t="shared" si="14"/>
        <v>50</v>
      </c>
    </row>
    <row r="99" spans="1:36" ht="15" customHeight="1" x14ac:dyDescent="0.55000000000000004">
      <c r="A99" s="57"/>
      <c r="B99" s="12" t="s">
        <v>166</v>
      </c>
      <c r="C99" s="12" t="s">
        <v>52</v>
      </c>
      <c r="D99" s="12"/>
      <c r="E99" s="25" t="s">
        <v>159</v>
      </c>
      <c r="F99" s="26" t="s">
        <v>160</v>
      </c>
      <c r="G99" s="12"/>
      <c r="H99" s="13">
        <f>IF(G99="",0,IF(G99="優勝",[3]現行XD用点数換算表!$B$2,IF(G99="準優勝",[3]現行XD用点数換算表!$C$2,IF(G99="ベスト4",[3]現行XD用点数換算表!$D$2,[3]現行XD用点数換算表!$E$2))))</f>
        <v>0</v>
      </c>
      <c r="I99" s="12"/>
      <c r="J99" s="8">
        <f>IF(I99="",0,IF(I99="優勝",[3]現行XD用点数換算表!$B$3,IF(I99="準優勝",[3]現行XD用点数換算表!$C$3,IF(I99="ベスト4",[3]現行XD用点数換算表!$D$3,[3]現行XD用点数換算表!$E$3))))</f>
        <v>0</v>
      </c>
      <c r="K99" s="12"/>
      <c r="L99" s="8">
        <f>IF(K99="",0,IF(K99="優勝",[2]現行XD用点数換算表!$B$4,IF(K99="準優勝",[2]現行XD用点数換算表!$C$4,IF(K99="ベスト4",[2]現行XD用点数換算表!$D$4,IF(K99="ベスト8",[2]現行XD用点数換算表!$E$4,IF(K99="ベスト16",[2]現行XD用点数換算表!$F$4,IF(K99="ベスト32",[2]現行XD用点数換算表!$G$4,"")))))))</f>
        <v>0</v>
      </c>
      <c r="M99" s="12"/>
      <c r="N99" s="8">
        <f>IF(M99="",0,IF(M99="優勝",[3]現行XD用点数換算表!$B$5,IF(M99="準優勝",[3]現行XD用点数換算表!$C$5,IF(M99="ベスト4",[3]現行XD用点数換算表!$D$5,IF(M99="ベスト8",[3]現行XD用点数換算表!$E$5,IF(M99="ベスト16",[3]現行XD用点数換算表!$F$5,IF(M99="ベスト32",[3]現行XD用点数換算表!$G$5,"")))))))</f>
        <v>0</v>
      </c>
      <c r="O99" s="12"/>
      <c r="P99" s="8">
        <f>IF(O99="",0,IF(O99="優勝",[3]現行XD用点数換算表!$B$6,IF(O99="準優勝",[3]現行XD用点数換算表!$C$6,IF(O99="ベスト4",[3]現行XD用点数換算表!$D$6,IF(O99="ベスト8",[3]現行XD用点数換算表!$E$6,IF(O99="ベスト16",[3]現行XD用点数換算表!$F$6,IF(O99="ベスト32",[3]現行XD用点数換算表!$G$6,"")))))))</f>
        <v>0</v>
      </c>
      <c r="Q99" s="12"/>
      <c r="R99" s="8">
        <f>IF(Q99="",0,IF(Q99="優勝",[3]現行XD用点数換算表!$B$7,IF(Q99="準優勝",[3]現行XD用点数換算表!$C$7,IF(Q99="ベスト4",[3]現行XD用点数換算表!$D$7,IF(Q99="ベスト8",[3]現行XD用点数換算表!$E$7,[3]現行XD用点数換算表!$F$7)))))</f>
        <v>0</v>
      </c>
      <c r="S99" s="12"/>
      <c r="T99" s="8">
        <f>IF(S99="",0,IF(S99="優勝",[3]現行XD用点数換算表!$B$8,IF(S99="準優勝",[3]現行XD用点数換算表!$C$8,IF(S99="ベスト4",[3]現行XD用点数換算表!$D$8,IF(S99="ベスト8",[3]現行XD用点数換算表!$E$8,[3]現行XD用点数換算表!$F$8)))))</f>
        <v>0</v>
      </c>
      <c r="U99" s="12"/>
      <c r="V99" s="14">
        <f>IF(U99="",0,IF(U99="優勝",[3]現行XD用点数換算表!$B$13,IF(U99="準優勝",[3]現行XD用点数換算表!$C$13,IF(U99="ベスト4",[3]現行XD用点数換算表!$D$13,[3]現行XD用点数換算表!$E$13))))</f>
        <v>0</v>
      </c>
      <c r="W99" s="12"/>
      <c r="X99" s="8">
        <f>IF(W99="",0,IF(W99="優勝",[3]現行XD用点数換算表!$B$14,IF(W99="準優勝",[3]現行XD用点数換算表!$C$14,IF(W99="ベスト4",[3]現行XD用点数換算表!$D$14,[3]現行XD用点数換算表!$E$14))))</f>
        <v>0</v>
      </c>
      <c r="Y99" s="12"/>
      <c r="Z99" s="8">
        <f>IF(Y99="",0,IF(Y99="優勝",[2]現行XD用点数換算表!$B$15,IF(Y99="準優勝",[2]現行XD用点数換算表!$C$15,IF(Y99="ベスト4",[2]現行XD用点数換算表!$D$15,IF(Y99="ベスト8",[2]現行XD用点数換算表!$E$15,IF(Y99="ベスト16",[2]現行XD用点数換算表!$F$15,IF(Y99="ベスト32",[2]現行XD用点数換算表!$G$15,"")))))))</f>
        <v>0</v>
      </c>
      <c r="AA99" s="12"/>
      <c r="AB99" s="8">
        <f>IF(AA99="",0,IF(AA99="優勝",[3]現行XD用点数換算表!$B$16,IF(AA99="準優勝",[3]現行XD用点数換算表!$C$16,IF(AA99="ベスト4",[3]現行XD用点数換算表!$D$16,IF(AA99="ベスト8",[3]現行XD用点数換算表!$E$16,IF(AA99="ベスト16",[3]現行XD用点数換算表!$F$16,IF(AA99="ベスト32",[3]現行XD用点数換算表!$G$16,"")))))))</f>
        <v>0</v>
      </c>
      <c r="AC99" s="12"/>
      <c r="AD99" s="8">
        <f>IF(AC99="",0,IF(AC99="優勝",[3]現行XD用点数換算表!$B$17,IF(AC99="準優勝",[3]現行XD用点数換算表!$C$17,IF(AC99="ベスト4",[3]現行XD用点数換算表!$D$17,IF(AC99="ベスト8",[3]現行XD用点数換算表!$E$17,IF(AC99="ベスト16",[3]現行XD用点数換算表!$F$17,IF(AC99="ベスト32",[3]現行XD用点数換算表!$G$17,"")))))))</f>
        <v>0</v>
      </c>
      <c r="AE99" s="12"/>
      <c r="AF99" s="8">
        <f>IF(AE99="",0,IF(AE99="優勝",[3]現行XD用点数換算表!$B$18,IF(AE99="準優勝",[3]現行XD用点数換算表!$C$18,IF(AE99="ベスト4",[3]現行XD用点数換算表!$D$18,IF(AE99="ベスト8",[3]現行XD用点数換算表!$E$18,[3]現行XD用点数換算表!$F$18)))))</f>
        <v>0</v>
      </c>
      <c r="AG99" s="12"/>
      <c r="AH99" s="8">
        <f>IF(AG99="",0,IF(AG99="優勝",[3]現行XD用点数換算表!$B$19,IF(AG99="準優勝",[3]現行XD用点数換算表!$C$19,IF(AG99="ベスト4",[3]現行XD用点数換算表!$D$19,IF(AG99="ベスト8",[3]現行XD用点数換算表!$E$19,[3]現行XD用点数換算表!$F$19)))))</f>
        <v>0</v>
      </c>
      <c r="AI99" s="8">
        <f t="shared" si="7"/>
        <v>0</v>
      </c>
      <c r="AJ99" s="57"/>
    </row>
    <row r="100" spans="1:36" ht="15" customHeight="1" x14ac:dyDescent="0.55000000000000004">
      <c r="A100" s="56">
        <v>49</v>
      </c>
      <c r="B100" s="12" t="s">
        <v>108</v>
      </c>
      <c r="C100" s="12" t="s">
        <v>41</v>
      </c>
      <c r="D100" s="12">
        <v>3</v>
      </c>
      <c r="E100" s="25" t="s">
        <v>159</v>
      </c>
      <c r="F100" s="26" t="s">
        <v>160</v>
      </c>
      <c r="G100" s="12"/>
      <c r="H100" s="13">
        <f>IF(G100="",0,IF(G100="優勝",[3]現行XD用点数換算表!$B$2,IF(G100="準優勝",[3]現行XD用点数換算表!$C$2,IF(G100="ベスト4",[3]現行XD用点数換算表!$D$2,[3]現行XD用点数換算表!$E$2))))</f>
        <v>0</v>
      </c>
      <c r="I100" s="12"/>
      <c r="J100" s="8">
        <f>IF(I100="",0,IF(I100="優勝",[3]現行XD用点数換算表!$B$3,IF(I100="準優勝",[3]現行XD用点数換算表!$C$3,IF(I100="ベスト4",[3]現行XD用点数換算表!$D$3,[3]現行XD用点数換算表!$E$3))))</f>
        <v>0</v>
      </c>
      <c r="K100" s="12"/>
      <c r="L100" s="8">
        <f>IF(K100="",0,IF(K100="優勝",[2]現行XD用点数換算表!$B$4,IF(K100="準優勝",[2]現行XD用点数換算表!$C$4,IF(K100="ベスト4",[2]現行XD用点数換算表!$D$4,IF(K100="ベスト8",[2]現行XD用点数換算表!$E$4,IF(K100="ベスト16",[2]現行XD用点数換算表!$F$4,IF(K100="ベスト32",[2]現行XD用点数換算表!$G$4,"")))))))</f>
        <v>0</v>
      </c>
      <c r="M100" s="12" t="s">
        <v>5</v>
      </c>
      <c r="N100" s="8">
        <f>IF(M100="",0,IF(M100="優勝",[3]現行XD用点数換算表!$B$5,IF(M100="準優勝",[3]現行XD用点数換算表!$C$5,IF(M100="ベスト4",[3]現行XD用点数換算表!$D$5,IF(M100="ベスト8",[3]現行XD用点数換算表!$E$5,IF(M100="ベスト16",[3]現行XD用点数換算表!$F$5,IF(M100="ベスト32",[3]現行XD用点数換算表!$G$5,"")))))))</f>
        <v>10</v>
      </c>
      <c r="O100" s="12"/>
      <c r="P100" s="8">
        <f>IF(O100="",0,IF(O100="優勝",[3]現行XD用点数換算表!$B$6,IF(O100="準優勝",[3]現行XD用点数換算表!$C$6,IF(O100="ベスト4",[3]現行XD用点数換算表!$D$6,IF(O100="ベスト8",[3]現行XD用点数換算表!$E$6,IF(O100="ベスト16",[3]現行XD用点数換算表!$F$6,IF(O100="ベスト32",[3]現行XD用点数換算表!$G$6,"")))))))</f>
        <v>0</v>
      </c>
      <c r="Q100" s="12"/>
      <c r="R100" s="8">
        <f>IF(Q100="",0,IF(Q100="優勝",[3]現行XD用点数換算表!$B$7,IF(Q100="準優勝",[3]現行XD用点数換算表!$C$7,IF(Q100="ベスト4",[3]現行XD用点数換算表!$D$7,IF(Q100="ベスト8",[3]現行XD用点数換算表!$E$7,[3]現行XD用点数換算表!$F$7)))))</f>
        <v>0</v>
      </c>
      <c r="S100" s="12"/>
      <c r="T100" s="8">
        <f>IF(S100="",0,IF(S100="優勝",[3]現行XD用点数換算表!$B$8,IF(S100="準優勝",[3]現行XD用点数換算表!$C$8,IF(S100="ベスト4",[3]現行XD用点数換算表!$D$8,IF(S100="ベスト8",[3]現行XD用点数換算表!$E$8,[3]現行XD用点数換算表!$F$8)))))</f>
        <v>0</v>
      </c>
      <c r="U100" s="12"/>
      <c r="V100" s="14">
        <f>IF(U100="",0,IF(U100="優勝",[3]現行XD用点数換算表!$B$13,IF(U100="準優勝",[3]現行XD用点数換算表!$C$13,IF(U100="ベスト4",[3]現行XD用点数換算表!$D$13,[3]現行XD用点数換算表!$E$13))))</f>
        <v>0</v>
      </c>
      <c r="W100" s="12"/>
      <c r="X100" s="8">
        <f>IF(W100="",0,IF(W100="優勝",[3]現行XD用点数換算表!$B$14,IF(W100="準優勝",[3]現行XD用点数換算表!$C$14,IF(W100="ベスト4",[3]現行XD用点数換算表!$D$14,[3]現行XD用点数換算表!$E$14))))</f>
        <v>0</v>
      </c>
      <c r="Y100" s="12"/>
      <c r="Z100" s="8">
        <f>IF(Y100="",0,IF(Y100="優勝",[2]現行XD用点数換算表!$B$15,IF(Y100="準優勝",[2]現行XD用点数換算表!$C$15,IF(Y100="ベスト4",[2]現行XD用点数換算表!$D$15,IF(Y100="ベスト8",[2]現行XD用点数換算表!$E$15,IF(Y100="ベスト16",[2]現行XD用点数換算表!$F$15,IF(Y100="ベスト32",[2]現行XD用点数換算表!$G$15,"")))))))</f>
        <v>0</v>
      </c>
      <c r="AA100" s="12"/>
      <c r="AB100" s="8">
        <f>IF(AA100="",0,IF(AA100="優勝",[3]現行XD用点数換算表!$B$16,IF(AA100="準優勝",[3]現行XD用点数換算表!$C$16,IF(AA100="ベスト4",[3]現行XD用点数換算表!$D$16,IF(AA100="ベスト8",[3]現行XD用点数換算表!$E$16,IF(AA100="ベスト16",[3]現行XD用点数換算表!$F$16,IF(AA100="ベスト32",[3]現行XD用点数換算表!$G$16,"")))))))</f>
        <v>0</v>
      </c>
      <c r="AC100" s="12"/>
      <c r="AD100" s="8">
        <f>IF(AC100="",0,IF(AC100="優勝",[3]現行XD用点数換算表!$B$17,IF(AC100="準優勝",[3]現行XD用点数換算表!$C$17,IF(AC100="ベスト4",[3]現行XD用点数換算表!$D$17,IF(AC100="ベスト8",[3]現行XD用点数換算表!$E$17,IF(AC100="ベスト16",[3]現行XD用点数換算表!$F$17,IF(AC100="ベスト32",[3]現行XD用点数換算表!$G$17,"")))))))</f>
        <v>0</v>
      </c>
      <c r="AE100" s="12"/>
      <c r="AF100" s="8">
        <f>IF(AE100="",0,IF(AE100="優勝",[3]現行XD用点数換算表!$B$18,IF(AE100="準優勝",[3]現行XD用点数換算表!$C$18,IF(AE100="ベスト4",[3]現行XD用点数換算表!$D$18,IF(AE100="ベスト8",[3]現行XD用点数換算表!$E$18,[3]現行XD用点数換算表!$F$18)))))</f>
        <v>0</v>
      </c>
      <c r="AG100" s="12"/>
      <c r="AH100" s="8">
        <f>IF(AG100="",0,IF(AG100="優勝",[3]現行XD用点数換算表!$B$19,IF(AG100="準優勝",[3]現行XD用点数換算表!$C$19,IF(AG100="ベスト4",[3]現行XD用点数換算表!$D$19,IF(AG100="ベスト8",[3]現行XD用点数換算表!$E$19,[3]現行XD用点数換算表!$F$19)))))</f>
        <v>0</v>
      </c>
      <c r="AI100" s="8">
        <f t="shared" si="7"/>
        <v>10</v>
      </c>
      <c r="AJ100" s="56">
        <f t="shared" si="14"/>
        <v>40</v>
      </c>
    </row>
    <row r="101" spans="1:36" ht="15" customHeight="1" x14ac:dyDescent="0.55000000000000004">
      <c r="A101" s="57"/>
      <c r="B101" s="12" t="s">
        <v>148</v>
      </c>
      <c r="C101" s="12" t="s">
        <v>147</v>
      </c>
      <c r="D101" s="12">
        <v>4</v>
      </c>
      <c r="E101" s="25" t="s">
        <v>159</v>
      </c>
      <c r="F101" s="26" t="s">
        <v>160</v>
      </c>
      <c r="G101" s="12"/>
      <c r="H101" s="13">
        <f>IF(G101="",0,IF(G101="優勝",[3]現行XD用点数換算表!$B$2,IF(G101="準優勝",[3]現行XD用点数換算表!$C$2,IF(G101="ベスト4",[3]現行XD用点数換算表!$D$2,[3]現行XD用点数換算表!$E$2))))</f>
        <v>0</v>
      </c>
      <c r="I101" s="12"/>
      <c r="J101" s="8">
        <f>IF(I101="",0,IF(I101="優勝",[3]現行XD用点数換算表!$B$3,IF(I101="準優勝",[3]現行XD用点数換算表!$C$3,IF(I101="ベスト4",[3]現行XD用点数換算表!$D$3,[3]現行XD用点数換算表!$E$3))))</f>
        <v>0</v>
      </c>
      <c r="K101" s="12"/>
      <c r="L101" s="8">
        <f>IF(K101="",0,IF(K101="優勝",[2]現行XD用点数換算表!$B$4,IF(K101="準優勝",[2]現行XD用点数換算表!$C$4,IF(K101="ベスト4",[2]現行XD用点数換算表!$D$4,IF(K101="ベスト8",[2]現行XD用点数換算表!$E$4,IF(K101="ベスト16",[2]現行XD用点数換算表!$F$4,IF(K101="ベスト32",[2]現行XD用点数換算表!$G$4,"")))))))</f>
        <v>0</v>
      </c>
      <c r="M101" s="12"/>
      <c r="N101" s="8">
        <f>IF(M101="",0,IF(M101="優勝",[3]現行XD用点数換算表!$B$5,IF(M101="準優勝",[3]現行XD用点数換算表!$C$5,IF(M101="ベスト4",[3]現行XD用点数換算表!$D$5,IF(M101="ベスト8",[3]現行XD用点数換算表!$E$5,IF(M101="ベスト16",[3]現行XD用点数換算表!$F$5,IF(M101="ベスト32",[3]現行XD用点数換算表!$G$5,"")))))))</f>
        <v>0</v>
      </c>
      <c r="O101" s="12" t="s">
        <v>5</v>
      </c>
      <c r="P101" s="8">
        <f>IF(O101="",0,IF(O101="優勝",[3]現行XD用点数換算表!$B$6,IF(O101="準優勝",[3]現行XD用点数換算表!$C$6,IF(O101="ベスト4",[3]現行XD用点数換算表!$D$6,IF(O101="ベスト8",[3]現行XD用点数換算表!$E$6,IF(O101="ベスト16",[3]現行XD用点数換算表!$F$6,IF(O101="ベスト32",[3]現行XD用点数換算表!$G$6,"")))))))</f>
        <v>30</v>
      </c>
      <c r="Q101" s="12"/>
      <c r="R101" s="8">
        <f>IF(Q101="",0,IF(Q101="優勝",[3]現行XD用点数換算表!$B$7,IF(Q101="準優勝",[3]現行XD用点数換算表!$C$7,IF(Q101="ベスト4",[3]現行XD用点数換算表!$D$7,IF(Q101="ベスト8",[3]現行XD用点数換算表!$E$7,[3]現行XD用点数換算表!$F$7)))))</f>
        <v>0</v>
      </c>
      <c r="S101" s="12"/>
      <c r="T101" s="8">
        <f>IF(S101="",0,IF(S101="優勝",[3]現行XD用点数換算表!$B$8,IF(S101="準優勝",[3]現行XD用点数換算表!$C$8,IF(S101="ベスト4",[3]現行XD用点数換算表!$D$8,IF(S101="ベスト8",[3]現行XD用点数換算表!$E$8,[3]現行XD用点数換算表!$F$8)))))</f>
        <v>0</v>
      </c>
      <c r="U101" s="12"/>
      <c r="V101" s="14">
        <f>IF(U101="",0,IF(U101="優勝",[3]現行XD用点数換算表!$B$13,IF(U101="準優勝",[3]現行XD用点数換算表!$C$13,IF(U101="ベスト4",[3]現行XD用点数換算表!$D$13,[3]現行XD用点数換算表!$E$13))))</f>
        <v>0</v>
      </c>
      <c r="W101" s="12"/>
      <c r="X101" s="8">
        <f>IF(W101="",0,IF(W101="優勝",[3]現行XD用点数換算表!$B$14,IF(W101="準優勝",[3]現行XD用点数換算表!$C$14,IF(W101="ベスト4",[3]現行XD用点数換算表!$D$14,[3]現行XD用点数換算表!$E$14))))</f>
        <v>0</v>
      </c>
      <c r="Y101" s="12"/>
      <c r="Z101" s="8">
        <f>IF(Y101="",0,IF(Y101="優勝",[2]現行XD用点数換算表!$B$15,IF(Y101="準優勝",[2]現行XD用点数換算表!$C$15,IF(Y101="ベスト4",[2]現行XD用点数換算表!$D$15,IF(Y101="ベスト8",[2]現行XD用点数換算表!$E$15,IF(Y101="ベスト16",[2]現行XD用点数換算表!$F$15,IF(Y101="ベスト32",[2]現行XD用点数換算表!$G$15,"")))))))</f>
        <v>0</v>
      </c>
      <c r="AA101" s="12"/>
      <c r="AB101" s="8">
        <f>IF(AA101="",0,IF(AA101="優勝",[3]現行XD用点数換算表!$B$16,IF(AA101="準優勝",[3]現行XD用点数換算表!$C$16,IF(AA101="ベスト4",[3]現行XD用点数換算表!$D$16,IF(AA101="ベスト8",[3]現行XD用点数換算表!$E$16,IF(AA101="ベスト16",[3]現行XD用点数換算表!$F$16,IF(AA101="ベスト32",[3]現行XD用点数換算表!$G$16,"")))))))</f>
        <v>0</v>
      </c>
      <c r="AC101" s="12"/>
      <c r="AD101" s="8">
        <f>IF(AC101="",0,IF(AC101="優勝",[3]現行XD用点数換算表!$B$17,IF(AC101="準優勝",[3]現行XD用点数換算表!$C$17,IF(AC101="ベスト4",[3]現行XD用点数換算表!$D$17,IF(AC101="ベスト8",[3]現行XD用点数換算表!$E$17,IF(AC101="ベスト16",[3]現行XD用点数換算表!$F$17,IF(AC101="ベスト32",[3]現行XD用点数換算表!$G$17,"")))))))</f>
        <v>0</v>
      </c>
      <c r="AE101" s="12"/>
      <c r="AF101" s="8">
        <f>IF(AE101="",0,IF(AE101="優勝",[3]現行XD用点数換算表!$B$18,IF(AE101="準優勝",[3]現行XD用点数換算表!$C$18,IF(AE101="ベスト4",[3]現行XD用点数換算表!$D$18,IF(AE101="ベスト8",[3]現行XD用点数換算表!$E$18,[3]現行XD用点数換算表!$F$18)))))</f>
        <v>0</v>
      </c>
      <c r="AG101" s="12"/>
      <c r="AH101" s="8">
        <f>IF(AG101="",0,IF(AG101="優勝",[3]現行XD用点数換算表!$B$19,IF(AG101="準優勝",[3]現行XD用点数換算表!$C$19,IF(AG101="ベスト4",[3]現行XD用点数換算表!$D$19,IF(AG101="ベスト8",[3]現行XD用点数換算表!$E$19,[3]現行XD用点数換算表!$F$19)))))</f>
        <v>0</v>
      </c>
      <c r="AI101" s="8">
        <f t="shared" si="7"/>
        <v>30</v>
      </c>
      <c r="AJ101" s="57"/>
    </row>
    <row r="102" spans="1:36" ht="15" customHeight="1" x14ac:dyDescent="0.55000000000000004">
      <c r="A102" s="56">
        <v>50</v>
      </c>
      <c r="B102" s="12" t="s">
        <v>96</v>
      </c>
      <c r="C102" s="12" t="s">
        <v>43</v>
      </c>
      <c r="D102" s="12">
        <v>3</v>
      </c>
      <c r="E102" s="25" t="s">
        <v>159</v>
      </c>
      <c r="F102" s="26" t="s">
        <v>160</v>
      </c>
      <c r="G102" s="12"/>
      <c r="H102" s="13">
        <f>IF(G102="",0,IF(G102="優勝",[3]現行XD用点数換算表!$B$2,IF(G102="準優勝",[3]現行XD用点数換算表!$C$2,IF(G102="ベスト4",[3]現行XD用点数換算表!$D$2,[3]現行XD用点数換算表!$E$2))))</f>
        <v>0</v>
      </c>
      <c r="I102" s="12"/>
      <c r="J102" s="8">
        <f>IF(I102="",0,IF(I102="優勝",[3]現行XD用点数換算表!$B$3,IF(I102="準優勝",[3]現行XD用点数換算表!$C$3,IF(I102="ベスト4",[3]現行XD用点数換算表!$D$3,[3]現行XD用点数換算表!$E$3))))</f>
        <v>0</v>
      </c>
      <c r="K102" s="12"/>
      <c r="L102" s="8">
        <f>IF(K102="",0,IF(K102="優勝",[2]現行XD用点数換算表!$B$4,IF(K102="準優勝",[2]現行XD用点数換算表!$C$4,IF(K102="ベスト4",[2]現行XD用点数換算表!$D$4,IF(K102="ベスト8",[2]現行XD用点数換算表!$E$4,IF(K102="ベスト16",[2]現行XD用点数換算表!$F$4,IF(K102="ベスト32",[2]現行XD用点数換算表!$G$4,"")))))))</f>
        <v>0</v>
      </c>
      <c r="M102" s="12"/>
      <c r="N102" s="8">
        <f>IF(M102="",0,IF(M102="優勝",[3]現行XD用点数換算表!$B$5,IF(M102="準優勝",[3]現行XD用点数換算表!$C$5,IF(M102="ベスト4",[3]現行XD用点数換算表!$D$5,IF(M102="ベスト8",[3]現行XD用点数換算表!$E$5,IF(M102="ベスト16",[3]現行XD用点数換算表!$F$5,IF(M102="ベスト32",[3]現行XD用点数換算表!$G$5,"")))))))</f>
        <v>0</v>
      </c>
      <c r="O102" s="12" t="s">
        <v>5</v>
      </c>
      <c r="P102" s="8">
        <f>IF(O102="",0,IF(O102="優勝",[3]現行XD用点数換算表!$B$6,IF(O102="準優勝",[3]現行XD用点数換算表!$C$6,IF(O102="ベスト4",[3]現行XD用点数換算表!$D$6,IF(O102="ベスト8",[3]現行XD用点数換算表!$E$6,IF(O102="ベスト16",[3]現行XD用点数換算表!$F$6,IF(O102="ベスト32",[3]現行XD用点数換算表!$G$6,"")))))))</f>
        <v>30</v>
      </c>
      <c r="Q102" s="12"/>
      <c r="R102" s="8">
        <f>IF(Q102="",0,IF(Q102="優勝",[3]現行XD用点数換算表!$B$7,IF(Q102="準優勝",[3]現行XD用点数換算表!$C$7,IF(Q102="ベスト4",[3]現行XD用点数換算表!$D$7,IF(Q102="ベスト8",[3]現行XD用点数換算表!$E$7,[3]現行XD用点数換算表!$F$7)))))</f>
        <v>0</v>
      </c>
      <c r="S102" s="12"/>
      <c r="T102" s="8">
        <f>IF(S102="",0,IF(S102="優勝",[3]現行XD用点数換算表!$B$8,IF(S102="準優勝",[3]現行XD用点数換算表!$C$8,IF(S102="ベスト4",[3]現行XD用点数換算表!$D$8,IF(S102="ベスト8",[3]現行XD用点数換算表!$E$8,[3]現行XD用点数換算表!$F$8)))))</f>
        <v>0</v>
      </c>
      <c r="U102" s="12"/>
      <c r="V102" s="14">
        <f>IF(U102="",0,IF(U102="優勝",[3]現行XD用点数換算表!$B$13,IF(U102="準優勝",[3]現行XD用点数換算表!$C$13,IF(U102="ベスト4",[3]現行XD用点数換算表!$D$13,[3]現行XD用点数換算表!$E$13))))</f>
        <v>0</v>
      </c>
      <c r="W102" s="12"/>
      <c r="X102" s="8">
        <f>IF(W102="",0,IF(W102="優勝",[3]現行XD用点数換算表!$B$14,IF(W102="準優勝",[3]現行XD用点数換算表!$C$14,IF(W102="ベスト4",[3]現行XD用点数換算表!$D$14,[3]現行XD用点数換算表!$E$14))))</f>
        <v>0</v>
      </c>
      <c r="Y102" s="12"/>
      <c r="Z102" s="8">
        <f>IF(Y102="",0,IF(Y102="優勝",[2]現行XD用点数換算表!$B$15,IF(Y102="準優勝",[2]現行XD用点数換算表!$C$15,IF(Y102="ベスト4",[2]現行XD用点数換算表!$D$15,IF(Y102="ベスト8",[2]現行XD用点数換算表!$E$15,IF(Y102="ベスト16",[2]現行XD用点数換算表!$F$15,IF(Y102="ベスト32",[2]現行XD用点数換算表!$G$15,"")))))))</f>
        <v>0</v>
      </c>
      <c r="AA102" s="12"/>
      <c r="AB102" s="8">
        <f>IF(AA102="",0,IF(AA102="優勝",[3]現行XD用点数換算表!$B$16,IF(AA102="準優勝",[3]現行XD用点数換算表!$C$16,IF(AA102="ベスト4",[3]現行XD用点数換算表!$D$16,IF(AA102="ベスト8",[3]現行XD用点数換算表!$E$16,IF(AA102="ベスト16",[3]現行XD用点数換算表!$F$16,IF(AA102="ベスト32",[3]現行XD用点数換算表!$G$16,"")))))))</f>
        <v>0</v>
      </c>
      <c r="AC102" s="12"/>
      <c r="AD102" s="8">
        <f>IF(AC102="",0,IF(AC102="優勝",[3]現行XD用点数換算表!$B$17,IF(AC102="準優勝",[3]現行XD用点数換算表!$C$17,IF(AC102="ベスト4",[3]現行XD用点数換算表!$D$17,IF(AC102="ベスト8",[3]現行XD用点数換算表!$E$17,IF(AC102="ベスト16",[3]現行XD用点数換算表!$F$17,IF(AC102="ベスト32",[3]現行XD用点数換算表!$G$17,"")))))))</f>
        <v>0</v>
      </c>
      <c r="AE102" s="12"/>
      <c r="AF102" s="8">
        <f>IF(AE102="",0,IF(AE102="優勝",[3]現行XD用点数換算表!$B$18,IF(AE102="準優勝",[3]現行XD用点数換算表!$C$18,IF(AE102="ベスト4",[3]現行XD用点数換算表!$D$18,IF(AE102="ベスト8",[3]現行XD用点数換算表!$E$18,[3]現行XD用点数換算表!$F$18)))))</f>
        <v>0</v>
      </c>
      <c r="AG102" s="12"/>
      <c r="AH102" s="8">
        <f>IF(AG102="",0,IF(AG102="優勝",[3]現行XD用点数換算表!$B$19,IF(AG102="準優勝",[3]現行XD用点数換算表!$C$19,IF(AG102="ベスト4",[3]現行XD用点数換算表!$D$19,IF(AG102="ベスト8",[3]現行XD用点数換算表!$E$19,[3]現行XD用点数換算表!$F$19)))))</f>
        <v>0</v>
      </c>
      <c r="AI102" s="8">
        <f t="shared" ref="AI102:AI127" si="17">MAX(H102,J102)+SUM(L102:T102)+MAX(V102,X102)+SUM(Z102:AH102)</f>
        <v>30</v>
      </c>
      <c r="AJ102" s="56">
        <f t="shared" si="14"/>
        <v>40</v>
      </c>
    </row>
    <row r="103" spans="1:36" ht="15" customHeight="1" x14ac:dyDescent="0.55000000000000004">
      <c r="A103" s="57"/>
      <c r="B103" s="12" t="s">
        <v>157</v>
      </c>
      <c r="C103" s="12" t="s">
        <v>43</v>
      </c>
      <c r="D103" s="12">
        <v>2</v>
      </c>
      <c r="E103" s="25" t="s">
        <v>159</v>
      </c>
      <c r="F103" s="26" t="s">
        <v>160</v>
      </c>
      <c r="G103" s="12"/>
      <c r="H103" s="13">
        <f>IF(G103="",0,IF(G103="優勝",[3]現行XD用点数換算表!$B$2,IF(G103="準優勝",[3]現行XD用点数換算表!$C$2,IF(G103="ベスト4",[3]現行XD用点数換算表!$D$2,[3]現行XD用点数換算表!$E$2))))</f>
        <v>0</v>
      </c>
      <c r="I103" s="12"/>
      <c r="J103" s="8">
        <f>IF(I103="",0,IF(I103="優勝",[3]現行XD用点数換算表!$B$3,IF(I103="準優勝",[3]現行XD用点数換算表!$C$3,IF(I103="ベスト4",[3]現行XD用点数換算表!$D$3,[3]現行XD用点数換算表!$E$3))))</f>
        <v>0</v>
      </c>
      <c r="K103" s="12"/>
      <c r="L103" s="8">
        <f>IF(K103="",0,IF(K103="優勝",[2]現行XD用点数換算表!$B$4,IF(K103="準優勝",[2]現行XD用点数換算表!$C$4,IF(K103="ベスト4",[2]現行XD用点数換算表!$D$4,IF(K103="ベスト8",[2]現行XD用点数換算表!$E$4,IF(K103="ベスト16",[2]現行XD用点数換算表!$F$4,IF(K103="ベスト32",[2]現行XD用点数換算表!$G$4,"")))))))</f>
        <v>0</v>
      </c>
      <c r="M103" s="12" t="s">
        <v>5</v>
      </c>
      <c r="N103" s="8">
        <f>IF(M103="",0,IF(M103="優勝",[3]現行XD用点数換算表!$B$5,IF(M103="準優勝",[3]現行XD用点数換算表!$C$5,IF(M103="ベスト4",[3]現行XD用点数換算表!$D$5,IF(M103="ベスト8",[3]現行XD用点数換算表!$E$5,IF(M103="ベスト16",[3]現行XD用点数換算表!$F$5,IF(M103="ベスト32",[3]現行XD用点数換算表!$G$5,"")))))))</f>
        <v>10</v>
      </c>
      <c r="O103" s="12"/>
      <c r="P103" s="8">
        <f>IF(O103="",0,IF(O103="優勝",[3]現行XD用点数換算表!$B$6,IF(O103="準優勝",[3]現行XD用点数換算表!$C$6,IF(O103="ベスト4",[3]現行XD用点数換算表!$D$6,IF(O103="ベスト8",[3]現行XD用点数換算表!$E$6,IF(O103="ベスト16",[3]現行XD用点数換算表!$F$6,IF(O103="ベスト32",[3]現行XD用点数換算表!$G$6,"")))))))</f>
        <v>0</v>
      </c>
      <c r="Q103" s="12"/>
      <c r="R103" s="8">
        <f>IF(Q103="",0,IF(Q103="優勝",[3]現行XD用点数換算表!$B$7,IF(Q103="準優勝",[3]現行XD用点数換算表!$C$7,IF(Q103="ベスト4",[3]現行XD用点数換算表!$D$7,IF(Q103="ベスト8",[3]現行XD用点数換算表!$E$7,[3]現行XD用点数換算表!$F$7)))))</f>
        <v>0</v>
      </c>
      <c r="S103" s="12"/>
      <c r="T103" s="8">
        <f>IF(S103="",0,IF(S103="優勝",[3]現行XD用点数換算表!$B$8,IF(S103="準優勝",[3]現行XD用点数換算表!$C$8,IF(S103="ベスト4",[3]現行XD用点数換算表!$D$8,IF(S103="ベスト8",[3]現行XD用点数換算表!$E$8,[3]現行XD用点数換算表!$F$8)))))</f>
        <v>0</v>
      </c>
      <c r="U103" s="12"/>
      <c r="V103" s="14">
        <f>IF(U103="",0,IF(U103="優勝",[3]現行XD用点数換算表!$B$13,IF(U103="準優勝",[3]現行XD用点数換算表!$C$13,IF(U103="ベスト4",[3]現行XD用点数換算表!$D$13,[3]現行XD用点数換算表!$E$13))))</f>
        <v>0</v>
      </c>
      <c r="W103" s="12"/>
      <c r="X103" s="8">
        <f>IF(W103="",0,IF(W103="優勝",[3]現行XD用点数換算表!$B$14,IF(W103="準優勝",[3]現行XD用点数換算表!$C$14,IF(W103="ベスト4",[3]現行XD用点数換算表!$D$14,[3]現行XD用点数換算表!$E$14))))</f>
        <v>0</v>
      </c>
      <c r="Y103" s="12"/>
      <c r="Z103" s="8">
        <f>IF(Y103="",0,IF(Y103="優勝",[2]現行XD用点数換算表!$B$15,IF(Y103="準優勝",[2]現行XD用点数換算表!$C$15,IF(Y103="ベスト4",[2]現行XD用点数換算表!$D$15,IF(Y103="ベスト8",[2]現行XD用点数換算表!$E$15,IF(Y103="ベスト16",[2]現行XD用点数換算表!$F$15,IF(Y103="ベスト32",[2]現行XD用点数換算表!$G$15,"")))))))</f>
        <v>0</v>
      </c>
      <c r="AA103" s="12"/>
      <c r="AB103" s="8">
        <f>IF(AA103="",0,IF(AA103="優勝",[3]現行XD用点数換算表!$B$16,IF(AA103="準優勝",[3]現行XD用点数換算表!$C$16,IF(AA103="ベスト4",[3]現行XD用点数換算表!$D$16,IF(AA103="ベスト8",[3]現行XD用点数換算表!$E$16,IF(AA103="ベスト16",[3]現行XD用点数換算表!$F$16,IF(AA103="ベスト32",[3]現行XD用点数換算表!$G$16,"")))))))</f>
        <v>0</v>
      </c>
      <c r="AC103" s="12"/>
      <c r="AD103" s="8">
        <f>IF(AC103="",0,IF(AC103="優勝",[3]現行XD用点数換算表!$B$17,IF(AC103="準優勝",[3]現行XD用点数換算表!$C$17,IF(AC103="ベスト4",[3]現行XD用点数換算表!$D$17,IF(AC103="ベスト8",[3]現行XD用点数換算表!$E$17,IF(AC103="ベスト16",[3]現行XD用点数換算表!$F$17,IF(AC103="ベスト32",[3]現行XD用点数換算表!$G$17,"")))))))</f>
        <v>0</v>
      </c>
      <c r="AE103" s="12"/>
      <c r="AF103" s="8">
        <f>IF(AE103="",0,IF(AE103="優勝",[3]現行XD用点数換算表!$B$18,IF(AE103="準優勝",[3]現行XD用点数換算表!$C$18,IF(AE103="ベスト4",[3]現行XD用点数換算表!$D$18,IF(AE103="ベスト8",[3]現行XD用点数換算表!$E$18,[3]現行XD用点数換算表!$F$18)))))</f>
        <v>0</v>
      </c>
      <c r="AG103" s="12"/>
      <c r="AH103" s="8">
        <f>IF(AG103="",0,IF(AG103="優勝",[3]現行XD用点数換算表!$B$19,IF(AG103="準優勝",[3]現行XD用点数換算表!$C$19,IF(AG103="ベスト4",[3]現行XD用点数換算表!$D$19,IF(AG103="ベスト8",[3]現行XD用点数換算表!$E$19,[3]現行XD用点数換算表!$F$19)))))</f>
        <v>0</v>
      </c>
      <c r="AI103" s="8">
        <f t="shared" si="17"/>
        <v>10</v>
      </c>
      <c r="AJ103" s="57"/>
    </row>
    <row r="104" spans="1:36" ht="15" customHeight="1" x14ac:dyDescent="0.55000000000000004">
      <c r="A104" s="56">
        <v>51</v>
      </c>
      <c r="B104" s="28" t="s">
        <v>181</v>
      </c>
      <c r="C104" s="28" t="s">
        <v>180</v>
      </c>
      <c r="D104" s="12">
        <v>3</v>
      </c>
      <c r="E104" s="27" t="s">
        <v>163</v>
      </c>
      <c r="F104" s="26" t="s">
        <v>160</v>
      </c>
      <c r="G104" s="12"/>
      <c r="H104" s="13">
        <f>IF(G104="",0,IF(G104="優勝",現行XD用点数換算表!$B$2,IF(G104="準優勝",現行XD用点数換算表!$C$2,IF(G104="ベスト4",現行XD用点数換算表!$D$2,現行XD用点数換算表!$E$2))))</f>
        <v>0</v>
      </c>
      <c r="I104" s="12"/>
      <c r="J104" s="8">
        <f>IF(I104="",0,IF(I104="優勝",現行XD用点数換算表!$B$3,IF(I104="準優勝",現行XD用点数換算表!$C$3,IF(I104="ベスト4",現行XD用点数換算表!$D$3,現行XD用点数換算表!$E$3))))</f>
        <v>0</v>
      </c>
      <c r="K104" s="12"/>
      <c r="L104" s="8">
        <f>IF(K104="",0,IF(K104="優勝",[5]現行XD用点数換算表!$B$4,IF(K104="準優勝",[5]現行XD用点数換算表!$C$4,IF(K104="ベスト4",[5]現行XD用点数換算表!$D$4,IF(K104="ベスト8",[5]現行XD用点数換算表!$E$4,IF(K104="ベスト16",[5]現行XD用点数換算表!$F$4,IF(K104="ベスト32",[5]現行XD用点数換算表!$G$4,"")))))))</f>
        <v>0</v>
      </c>
      <c r="M104" s="12"/>
      <c r="N104" s="8">
        <f>IF(M104="",0,IF(M104="優勝",現行XD用点数換算表!$B$5,IF(M104="準優勝",現行XD用点数換算表!$C$5,IF(M104="ベスト4",現行XD用点数換算表!$D$5,IF(M104="ベスト8",現行XD用点数換算表!$E$5,IF(M104="ベスト16",現行XD用点数換算表!$F$5,IF(M104="ベスト32",現行XD用点数換算表!$G$5,"")))))))</f>
        <v>0</v>
      </c>
      <c r="O104" s="12" t="s">
        <v>5</v>
      </c>
      <c r="P104" s="8">
        <f>IF(O104="",0,IF(O104="優勝",現行XD用点数換算表!$B$6,IF(O104="準優勝",現行XD用点数換算表!$C$6,IF(O104="ベスト4",現行XD用点数換算表!$D$6,IF(O104="ベスト8",現行XD用点数換算表!$E$6,IF(O104="ベスト16",現行XD用点数換算表!$F$6,IF(O104="ベスト32",現行XD用点数換算表!$G$6,"")))))))</f>
        <v>30</v>
      </c>
      <c r="Q104" s="12"/>
      <c r="R104" s="8">
        <f>IF(Q104="",0,IF(Q104="優勝",現行XD用点数換算表!$B$7,IF(Q104="準優勝",現行XD用点数換算表!$C$7,IF(Q104="ベスト4",現行XD用点数換算表!$D$7,IF(Q104="ベスト8",現行XD用点数換算表!$E$7,現行XD用点数換算表!$F$7)))))</f>
        <v>0</v>
      </c>
      <c r="S104" s="12"/>
      <c r="T104" s="8">
        <f>IF(S104="",0,IF(S104="優勝",現行XD用点数換算表!$B$8,IF(S104="準優勝",現行XD用点数換算表!$C$8,IF(S104="ベスト4",現行XD用点数換算表!$D$8,IF(S104="ベスト8",現行XD用点数換算表!$E$8,現行XD用点数換算表!$F$8)))))</f>
        <v>0</v>
      </c>
      <c r="U104" s="12"/>
      <c r="V104" s="14">
        <f>IF(U104="",0,IF(U104="優勝",現行XD用点数換算表!$B$13,IF(U104="準優勝",現行XD用点数換算表!$C$13,IF(U104="ベスト4",現行XD用点数換算表!$D$13,現行XD用点数換算表!$E$13))))</f>
        <v>0</v>
      </c>
      <c r="W104" s="12"/>
      <c r="X104" s="8">
        <f>IF(W104="",0,IF(W104="優勝",現行XD用点数換算表!$B$14,IF(W104="準優勝",現行XD用点数換算表!$C$14,IF(W104="ベスト4",現行XD用点数換算表!$D$14,現行XD用点数換算表!$E$14))))</f>
        <v>0</v>
      </c>
      <c r="Y104" s="12"/>
      <c r="Z104" s="8">
        <f>IF(Y104="",0,IF(Y104="優勝",[5]現行XD用点数換算表!$B$15,IF(Y104="準優勝",[5]現行XD用点数換算表!$C$15,IF(Y104="ベスト4",[5]現行XD用点数換算表!$D$15,IF(Y104="ベスト8",[5]現行XD用点数換算表!$E$15,IF(Y104="ベスト16",[5]現行XD用点数換算表!$F$15,IF(Y104="ベスト32",[5]現行XD用点数換算表!$G$15,"")))))))</f>
        <v>0</v>
      </c>
      <c r="AA104" s="12"/>
      <c r="AB104" s="8">
        <f>IF(AA104="",0,IF(AA104="優勝",現行XD用点数換算表!$B$16,IF(AA104="準優勝",現行XD用点数換算表!$C$16,IF(AA104="ベスト4",現行XD用点数換算表!$D$16,IF(AA104="ベスト8",現行XD用点数換算表!$E$16,IF(AA104="ベスト16",現行XD用点数換算表!$F$16,IF(AA104="ベスト32",現行XD用点数換算表!$G$16,"")))))))</f>
        <v>0</v>
      </c>
      <c r="AC104" s="12"/>
      <c r="AD104" s="8">
        <f>IF(AC104="",0,IF(AC104="優勝",現行XD用点数換算表!$B$17,IF(AC104="準優勝",現行XD用点数換算表!$C$17,IF(AC104="ベスト4",現行XD用点数換算表!$D$17,IF(AC104="ベスト8",現行XD用点数換算表!$E$17,IF(AC104="ベスト16",現行XD用点数換算表!$F$17,IF(AC104="ベスト32",現行XD用点数換算表!$G$17,"")))))))</f>
        <v>0</v>
      </c>
      <c r="AE104" s="12"/>
      <c r="AF104" s="8">
        <f>IF(AE104="",0,IF(AE104="優勝",現行XD用点数換算表!$B$18,IF(AE104="準優勝",現行XD用点数換算表!$C$18,IF(AE104="ベスト4",現行XD用点数換算表!$D$18,IF(AE104="ベスト8",現行XD用点数換算表!$E$18,現行XD用点数換算表!$F$18)))))</f>
        <v>0</v>
      </c>
      <c r="AG104" s="12"/>
      <c r="AH104" s="8">
        <f>IF(AG104="",0,IF(AG104="優勝",現行XD用点数換算表!$B$19,IF(AG104="準優勝",現行XD用点数換算表!$C$19,IF(AG104="ベスト4",現行XD用点数換算表!$D$19,IF(AG104="ベスト8",現行XD用点数換算表!$E$19,現行XD用点数換算表!$F$19)))))</f>
        <v>0</v>
      </c>
      <c r="AI104" s="8">
        <f t="shared" ref="AI104:AI121" si="18">MAX(H104,J104)+SUM(L104:T104)+MAX(V104,X104)+SUM(Z104:AH104)</f>
        <v>30</v>
      </c>
      <c r="AJ104" s="56">
        <f t="shared" si="14"/>
        <v>40</v>
      </c>
    </row>
    <row r="105" spans="1:36" ht="15" customHeight="1" x14ac:dyDescent="0.55000000000000004">
      <c r="A105" s="57"/>
      <c r="B105" s="28" t="s">
        <v>182</v>
      </c>
      <c r="C105" s="28" t="s">
        <v>180</v>
      </c>
      <c r="D105" s="12">
        <v>3</v>
      </c>
      <c r="E105" s="27" t="s">
        <v>163</v>
      </c>
      <c r="F105" s="26" t="s">
        <v>160</v>
      </c>
      <c r="G105" s="12"/>
      <c r="H105" s="13">
        <f>IF(G105="",0,IF(G105="優勝",現行XD用点数換算表!$B$2,IF(G105="準優勝",現行XD用点数換算表!$C$2,IF(G105="ベスト4",現行XD用点数換算表!$D$2,現行XD用点数換算表!$E$2))))</f>
        <v>0</v>
      </c>
      <c r="I105" s="12"/>
      <c r="J105" s="8">
        <f>IF(I105="",0,IF(I105="優勝",現行XD用点数換算表!$B$3,IF(I105="準優勝",現行XD用点数換算表!$C$3,IF(I105="ベスト4",現行XD用点数換算表!$D$3,現行XD用点数換算表!$E$3))))</f>
        <v>0</v>
      </c>
      <c r="K105" s="12"/>
      <c r="L105" s="8">
        <f>IF(K105="",0,IF(K105="優勝",[5]現行XD用点数換算表!$B$4,IF(K105="準優勝",[5]現行XD用点数換算表!$C$4,IF(K105="ベスト4",[5]現行XD用点数換算表!$D$4,IF(K105="ベスト8",[5]現行XD用点数換算表!$E$4,IF(K105="ベスト16",[5]現行XD用点数換算表!$F$4,IF(K105="ベスト32",[5]現行XD用点数換算表!$G$4,"")))))))</f>
        <v>0</v>
      </c>
      <c r="M105" s="12" t="s">
        <v>5</v>
      </c>
      <c r="N105" s="8">
        <f>IF(M105="",0,IF(M105="優勝",現行XD用点数換算表!$B$5,IF(M105="準優勝",現行XD用点数換算表!$C$5,IF(M105="ベスト4",現行XD用点数換算表!$D$5,IF(M105="ベスト8",現行XD用点数換算表!$E$5,IF(M105="ベスト16",現行XD用点数換算表!$F$5,IF(M105="ベスト32",現行XD用点数換算表!$G$5,"")))))))</f>
        <v>10</v>
      </c>
      <c r="O105" s="12"/>
      <c r="P105" s="8">
        <f>IF(O105="",0,IF(O105="優勝",現行XD用点数換算表!$B$6,IF(O105="準優勝",現行XD用点数換算表!$C$6,IF(O105="ベスト4",現行XD用点数換算表!$D$6,IF(O105="ベスト8",現行XD用点数換算表!$E$6,IF(O105="ベスト16",現行XD用点数換算表!$F$6,IF(O105="ベスト32",現行XD用点数換算表!$G$6,"")))))))</f>
        <v>0</v>
      </c>
      <c r="Q105" s="12"/>
      <c r="R105" s="8">
        <f>IF(Q105="",0,IF(Q105="優勝",現行XD用点数換算表!$B$7,IF(Q105="準優勝",現行XD用点数換算表!$C$7,IF(Q105="ベスト4",現行XD用点数換算表!$D$7,IF(Q105="ベスト8",現行XD用点数換算表!$E$7,現行XD用点数換算表!$F$7)))))</f>
        <v>0</v>
      </c>
      <c r="S105" s="12"/>
      <c r="T105" s="8">
        <f>IF(S105="",0,IF(S105="優勝",現行XD用点数換算表!$B$8,IF(S105="準優勝",現行XD用点数換算表!$C$8,IF(S105="ベスト4",現行XD用点数換算表!$D$8,IF(S105="ベスト8",現行XD用点数換算表!$E$8,現行XD用点数換算表!$F$8)))))</f>
        <v>0</v>
      </c>
      <c r="U105" s="12"/>
      <c r="V105" s="14">
        <f>IF(U105="",0,IF(U105="優勝",現行XD用点数換算表!$B$13,IF(U105="準優勝",現行XD用点数換算表!$C$13,IF(U105="ベスト4",現行XD用点数換算表!$D$13,現行XD用点数換算表!$E$13))))</f>
        <v>0</v>
      </c>
      <c r="W105" s="12"/>
      <c r="X105" s="8">
        <f>IF(W105="",0,IF(W105="優勝",現行XD用点数換算表!$B$14,IF(W105="準優勝",現行XD用点数換算表!$C$14,IF(W105="ベスト4",現行XD用点数換算表!$D$14,現行XD用点数換算表!$E$14))))</f>
        <v>0</v>
      </c>
      <c r="Y105" s="12"/>
      <c r="Z105" s="8">
        <f>IF(Y105="",0,IF(Y105="優勝",[5]現行XD用点数換算表!$B$15,IF(Y105="準優勝",[5]現行XD用点数換算表!$C$15,IF(Y105="ベスト4",[5]現行XD用点数換算表!$D$15,IF(Y105="ベスト8",[5]現行XD用点数換算表!$E$15,IF(Y105="ベスト16",[5]現行XD用点数換算表!$F$15,IF(Y105="ベスト32",[5]現行XD用点数換算表!$G$15,"")))))))</f>
        <v>0</v>
      </c>
      <c r="AA105" s="12"/>
      <c r="AB105" s="8">
        <f>IF(AA105="",0,IF(AA105="優勝",現行XD用点数換算表!$B$16,IF(AA105="準優勝",現行XD用点数換算表!$C$16,IF(AA105="ベスト4",現行XD用点数換算表!$D$16,IF(AA105="ベスト8",現行XD用点数換算表!$E$16,IF(AA105="ベスト16",現行XD用点数換算表!$F$16,IF(AA105="ベスト32",現行XD用点数換算表!$G$16,"")))))))</f>
        <v>0</v>
      </c>
      <c r="AC105" s="12"/>
      <c r="AD105" s="8">
        <f>IF(AC105="",0,IF(AC105="優勝",現行XD用点数換算表!$B$17,IF(AC105="準優勝",現行XD用点数換算表!$C$17,IF(AC105="ベスト4",現行XD用点数換算表!$D$17,IF(AC105="ベスト8",現行XD用点数換算表!$E$17,IF(AC105="ベスト16",現行XD用点数換算表!$F$17,IF(AC105="ベスト32",現行XD用点数換算表!$G$17,"")))))))</f>
        <v>0</v>
      </c>
      <c r="AE105" s="12"/>
      <c r="AF105" s="8">
        <f>IF(AE105="",0,IF(AE105="優勝",現行XD用点数換算表!$B$18,IF(AE105="準優勝",現行XD用点数換算表!$C$18,IF(AE105="ベスト4",現行XD用点数換算表!$D$18,IF(AE105="ベスト8",現行XD用点数換算表!$E$18,現行XD用点数換算表!$F$18)))))</f>
        <v>0</v>
      </c>
      <c r="AG105" s="12"/>
      <c r="AH105" s="8">
        <f>IF(AG105="",0,IF(AG105="優勝",現行XD用点数換算表!$B$19,IF(AG105="準優勝",現行XD用点数換算表!$C$19,IF(AG105="ベスト4",現行XD用点数換算表!$D$19,IF(AG105="ベスト8",現行XD用点数換算表!$E$19,現行XD用点数換算表!$F$19)))))</f>
        <v>0</v>
      </c>
      <c r="AI105" s="8">
        <f t="shared" si="18"/>
        <v>10</v>
      </c>
      <c r="AJ105" s="57"/>
    </row>
    <row r="106" spans="1:36" ht="15" customHeight="1" x14ac:dyDescent="0.55000000000000004">
      <c r="A106" s="56">
        <v>52</v>
      </c>
      <c r="B106" s="32" t="s">
        <v>283</v>
      </c>
      <c r="C106" s="32" t="s">
        <v>227</v>
      </c>
      <c r="D106" s="32">
        <v>1</v>
      </c>
      <c r="E106" s="29" t="s">
        <v>200</v>
      </c>
      <c r="F106" s="31" t="s">
        <v>226</v>
      </c>
      <c r="G106" s="32"/>
      <c r="H106" s="30">
        <f>IF(G106="",0,IF(G106="優勝",[1]現行XD用点数換算表!$B$2,IF(G106="準優勝",[1]現行XD用点数換算表!$C$2,IF(G106="ベスト4",[1]現行XD用点数換算表!$D$2,[1]現行XD用点数換算表!$E$2))))</f>
        <v>0</v>
      </c>
      <c r="I106" s="32"/>
      <c r="J106" s="35">
        <f>IF(I106="",0,IF(I106="優勝",[1]現行XD用点数換算表!$B$3,IF(I106="準優勝",[1]現行XD用点数換算表!$C$3,IF(I106="ベスト4",[1]現行XD用点数換算表!$D$3,[1]現行XD用点数換算表!$E$3))))</f>
        <v>0</v>
      </c>
      <c r="K106" s="32"/>
      <c r="L106" s="35">
        <f>IF(K106="",0,IF(K106="優勝",[2]現行XD用点数換算表!$B$4,IF(K106="準優勝",[2]現行XD用点数換算表!$C$4,IF(K106="ベスト4",[2]現行XD用点数換算表!$D$4,IF(K106="ベスト8",[2]現行XD用点数換算表!$E$4,IF(K106="ベスト16",[2]現行XD用点数換算表!$F$4,IF(K106="ベスト32",[2]現行XD用点数換算表!$G$4,"")))))))</f>
        <v>0</v>
      </c>
      <c r="M106" s="32"/>
      <c r="N106" s="35">
        <f>IF(M106="",0,IF(M106="優勝",[1]現行XD用点数換算表!$B$5,IF(M106="準優勝",[1]現行XD用点数換算表!$C$5,IF(M106="ベスト4",[1]現行XD用点数換算表!$D$5,IF(M106="ベスト8",[1]現行XD用点数換算表!$E$5,IF(M106="ベスト16",[1]現行XD用点数換算表!$F$5,IF(M106="ベスト32",[1]現行XD用点数換算表!$G$5,"")))))))</f>
        <v>0</v>
      </c>
      <c r="O106" s="32"/>
      <c r="P106" s="35">
        <f>IF(O106="",0,IF(O106="優勝",[1]現行XD用点数換算表!$B$6,IF(O106="準優勝",[1]現行XD用点数換算表!$C$6,IF(O106="ベスト4",[1]現行XD用点数換算表!$D$6,IF(O106="ベスト8",[1]現行XD用点数換算表!$E$6,IF(O106="ベスト16",[1]現行XD用点数換算表!$F$6,IF(O106="ベスト32",[1]現行XD用点数換算表!$G$6,"")))))))</f>
        <v>0</v>
      </c>
      <c r="Q106" s="32"/>
      <c r="R106" s="35">
        <f>IF(Q106="",0,IF(Q106="優勝",[1]現行XD用点数換算表!$B$7,IF(Q106="準優勝",[1]現行XD用点数換算表!$C$7,IF(Q106="ベスト4",[1]現行XD用点数換算表!$D$7,IF(Q106="ベスト8",[1]現行XD用点数換算表!$E$7,[1]現行XD用点数換算表!$F$7)))))</f>
        <v>0</v>
      </c>
      <c r="S106" s="32"/>
      <c r="T106" s="35">
        <f>IF(S106="",0,IF(S106="優勝",[1]現行XD用点数換算表!$B$8,IF(S106="準優勝",[1]現行XD用点数換算表!$C$8,IF(S106="ベスト4",[1]現行XD用点数換算表!$D$8,IF(S106="ベスト8",[1]現行XD用点数換算表!$E$8,[1]現行XD用点数換算表!$F$8)))))</f>
        <v>0</v>
      </c>
      <c r="U106" s="32"/>
      <c r="V106" s="36">
        <f>IF(U106="",0,IF(U106="優勝",[1]現行XD用点数換算表!$B$13,IF(U106="準優勝",[1]現行XD用点数換算表!$C$13,IF(U106="ベスト4",[1]現行XD用点数換算表!$D$13,[1]現行XD用点数換算表!$E$13))))</f>
        <v>0</v>
      </c>
      <c r="W106" s="32"/>
      <c r="X106" s="35">
        <f>IF(W106="",0,IF(W106="優勝",[1]現行XD用点数換算表!$B$14,IF(W106="準優勝",[1]現行XD用点数換算表!$C$14,IF(W106="ベスト4",[1]現行XD用点数換算表!$D$14,[1]現行XD用点数換算表!$E$14))))</f>
        <v>0</v>
      </c>
      <c r="Y106" s="32"/>
      <c r="Z106" s="35">
        <f>IF(Y106="",0,IF(Y106="優勝",[2]現行XD用点数換算表!$B$15,IF(Y106="準優勝",[2]現行XD用点数換算表!$C$15,IF(Y106="ベスト4",[2]現行XD用点数換算表!$D$15,IF(Y106="ベスト8",[2]現行XD用点数換算表!$E$15,IF(Y106="ベスト16",[2]現行XD用点数換算表!$F$15,IF(Y106="ベスト32",[2]現行XD用点数換算表!$G$15,"")))))))</f>
        <v>0</v>
      </c>
      <c r="AA106" s="32"/>
      <c r="AB106" s="35">
        <f>IF(AA106="",0,IF(AA106="優勝",[1]現行XD用点数換算表!$B$16,IF(AA106="準優勝",[1]現行XD用点数換算表!$C$16,IF(AA106="ベスト4",[1]現行XD用点数換算表!$D$16,IF(AA106="ベスト8",[1]現行XD用点数換算表!$E$16,IF(AA106="ベスト16",[1]現行XD用点数換算表!$F$16,IF(AA106="ベスト32",[1]現行XD用点数換算表!$G$16,"")))))))</f>
        <v>0</v>
      </c>
      <c r="AC106" s="32"/>
      <c r="AD106" s="35">
        <f>IF(AC106="",0,IF(AC106="優勝",[1]現行XD用点数換算表!$B$17,IF(AC106="準優勝",[1]現行XD用点数換算表!$C$17,IF(AC106="ベスト4",[1]現行XD用点数換算表!$D$17,IF(AC106="ベスト8",[1]現行XD用点数換算表!$E$17,IF(AC106="ベスト16",[1]現行XD用点数換算表!$F$17,IF(AC106="ベスト32",[1]現行XD用点数換算表!$G$17,"")))))))</f>
        <v>0</v>
      </c>
      <c r="AE106" s="32"/>
      <c r="AF106" s="35">
        <f>IF(AE106="",0,IF(AE106="優勝",[1]現行XD用点数換算表!$B$18,IF(AE106="準優勝",[1]現行XD用点数換算表!$C$18,IF(AE106="ベスト4",[1]現行XD用点数換算表!$D$18,IF(AE106="ベスト8",[1]現行XD用点数換算表!$E$18,[1]現行XD用点数換算表!$F$18)))))</f>
        <v>0</v>
      </c>
      <c r="AG106" s="32"/>
      <c r="AH106" s="35">
        <f>IF(AG106="",0,IF(AG106="優勝",[1]現行XD用点数換算表!$B$19,IF(AG106="準優勝",[1]現行XD用点数換算表!$C$19,IF(AG106="ベスト4",[1]現行XD用点数換算表!$D$19,IF(AG106="ベスト8",[1]現行XD用点数換算表!$E$19,[1]現行XD用点数換算表!$F$19)))))</f>
        <v>0</v>
      </c>
      <c r="AI106" s="35">
        <f t="shared" si="18"/>
        <v>0</v>
      </c>
      <c r="AJ106" s="56">
        <f t="shared" si="14"/>
        <v>40</v>
      </c>
    </row>
    <row r="107" spans="1:36" ht="15" customHeight="1" x14ac:dyDescent="0.55000000000000004">
      <c r="A107" s="57"/>
      <c r="B107" s="32" t="s">
        <v>282</v>
      </c>
      <c r="C107" s="32" t="s">
        <v>238</v>
      </c>
      <c r="D107" s="32">
        <v>3</v>
      </c>
      <c r="E107" s="29" t="s">
        <v>200</v>
      </c>
      <c r="F107" s="31" t="s">
        <v>226</v>
      </c>
      <c r="G107" s="32"/>
      <c r="H107" s="30">
        <f>IF(G107="",0,IF(G107="優勝",[1]現行XD用点数換算表!$B$2,IF(G107="準優勝",[1]現行XD用点数換算表!$C$2,IF(G107="ベスト4",[1]現行XD用点数換算表!$D$2,[1]現行XD用点数換算表!$E$2))))</f>
        <v>0</v>
      </c>
      <c r="I107" s="32"/>
      <c r="J107" s="35">
        <f>IF(I107="",0,IF(I107="優勝",[1]現行XD用点数換算表!$B$3,IF(I107="準優勝",[1]現行XD用点数換算表!$C$3,IF(I107="ベスト4",[1]現行XD用点数換算表!$D$3,[1]現行XD用点数換算表!$E$3))))</f>
        <v>0</v>
      </c>
      <c r="K107" s="32"/>
      <c r="L107" s="35">
        <f>IF(K107="",0,IF(K107="優勝",[2]現行XD用点数換算表!$B$4,IF(K107="準優勝",[2]現行XD用点数換算表!$C$4,IF(K107="ベスト4",[2]現行XD用点数換算表!$D$4,IF(K107="ベスト8",[2]現行XD用点数換算表!$E$4,IF(K107="ベスト16",[2]現行XD用点数換算表!$F$4,IF(K107="ベスト32",[2]現行XD用点数換算表!$G$4,"")))))))</f>
        <v>0</v>
      </c>
      <c r="M107" s="32" t="s">
        <v>4</v>
      </c>
      <c r="N107" s="35">
        <f>IF(M107="",0,IF(M107="優勝",[1]現行XD用点数換算表!$B$5,IF(M107="準優勝",[1]現行XD用点数換算表!$C$5,IF(M107="ベスト4",[1]現行XD用点数換算表!$D$5,IF(M107="ベスト8",[1]現行XD用点数換算表!$E$5,IF(M107="ベスト16",[1]現行XD用点数換算表!$F$5,IF(M107="ベスト32",[1]現行XD用点数換算表!$G$5,"")))))))</f>
        <v>40</v>
      </c>
      <c r="O107" s="32"/>
      <c r="P107" s="35">
        <f>IF(O107="",0,IF(O107="優勝",[1]現行XD用点数換算表!$B$6,IF(O107="準優勝",[1]現行XD用点数換算表!$C$6,IF(O107="ベスト4",[1]現行XD用点数換算表!$D$6,IF(O107="ベスト8",[1]現行XD用点数換算表!$E$6,IF(O107="ベスト16",[1]現行XD用点数換算表!$F$6,IF(O107="ベスト32",[1]現行XD用点数換算表!$G$6,"")))))))</f>
        <v>0</v>
      </c>
      <c r="Q107" s="32"/>
      <c r="R107" s="35">
        <f>IF(Q107="",0,IF(Q107="優勝",[1]現行XD用点数換算表!$B$7,IF(Q107="準優勝",[1]現行XD用点数換算表!$C$7,IF(Q107="ベスト4",[1]現行XD用点数換算表!$D$7,IF(Q107="ベスト8",[1]現行XD用点数換算表!$E$7,[1]現行XD用点数換算表!$F$7)))))</f>
        <v>0</v>
      </c>
      <c r="S107" s="32"/>
      <c r="T107" s="35">
        <f>IF(S107="",0,IF(S107="優勝",[1]現行XD用点数換算表!$B$8,IF(S107="準優勝",[1]現行XD用点数換算表!$C$8,IF(S107="ベスト4",[1]現行XD用点数換算表!$D$8,IF(S107="ベスト8",[1]現行XD用点数換算表!$E$8,[1]現行XD用点数換算表!$F$8)))))</f>
        <v>0</v>
      </c>
      <c r="U107" s="32"/>
      <c r="V107" s="36">
        <f>IF(U107="",0,IF(U107="優勝",[1]現行XD用点数換算表!$B$13,IF(U107="準優勝",[1]現行XD用点数換算表!$C$13,IF(U107="ベスト4",[1]現行XD用点数換算表!$D$13,[1]現行XD用点数換算表!$E$13))))</f>
        <v>0</v>
      </c>
      <c r="W107" s="32"/>
      <c r="X107" s="35">
        <f>IF(W107="",0,IF(W107="優勝",[1]現行XD用点数換算表!$B$14,IF(W107="準優勝",[1]現行XD用点数換算表!$C$14,IF(W107="ベスト4",[1]現行XD用点数換算表!$D$14,[1]現行XD用点数換算表!$E$14))))</f>
        <v>0</v>
      </c>
      <c r="Y107" s="32"/>
      <c r="Z107" s="35">
        <f>IF(Y107="",0,IF(Y107="優勝",[2]現行XD用点数換算表!$B$15,IF(Y107="準優勝",[2]現行XD用点数換算表!$C$15,IF(Y107="ベスト4",[2]現行XD用点数換算表!$D$15,IF(Y107="ベスト8",[2]現行XD用点数換算表!$E$15,IF(Y107="ベスト16",[2]現行XD用点数換算表!$F$15,IF(Y107="ベスト32",[2]現行XD用点数換算表!$G$15,"")))))))</f>
        <v>0</v>
      </c>
      <c r="AA107" s="32"/>
      <c r="AB107" s="35">
        <f>IF(AA107="",0,IF(AA107="優勝",[1]現行XD用点数換算表!$B$16,IF(AA107="準優勝",[1]現行XD用点数換算表!$C$16,IF(AA107="ベスト4",[1]現行XD用点数換算表!$D$16,IF(AA107="ベスト8",[1]現行XD用点数換算表!$E$16,IF(AA107="ベスト16",[1]現行XD用点数換算表!$F$16,IF(AA107="ベスト32",[1]現行XD用点数換算表!$G$16,"")))))))</f>
        <v>0</v>
      </c>
      <c r="AC107" s="32"/>
      <c r="AD107" s="35">
        <f>IF(AC107="",0,IF(AC107="優勝",[1]現行XD用点数換算表!$B$17,IF(AC107="準優勝",[1]現行XD用点数換算表!$C$17,IF(AC107="ベスト4",[1]現行XD用点数換算表!$D$17,IF(AC107="ベスト8",[1]現行XD用点数換算表!$E$17,IF(AC107="ベスト16",[1]現行XD用点数換算表!$F$17,IF(AC107="ベスト32",[1]現行XD用点数換算表!$G$17,"")))))))</f>
        <v>0</v>
      </c>
      <c r="AE107" s="32"/>
      <c r="AF107" s="35">
        <f>IF(AE107="",0,IF(AE107="優勝",[1]現行XD用点数換算表!$B$18,IF(AE107="準優勝",[1]現行XD用点数換算表!$C$18,IF(AE107="ベスト4",[1]現行XD用点数換算表!$D$18,IF(AE107="ベスト8",[1]現行XD用点数換算表!$E$18,[1]現行XD用点数換算表!$F$18)))))</f>
        <v>0</v>
      </c>
      <c r="AG107" s="32"/>
      <c r="AH107" s="35">
        <f>IF(AG107="",0,IF(AG107="優勝",[1]現行XD用点数換算表!$B$19,IF(AG107="準優勝",[1]現行XD用点数換算表!$C$19,IF(AG107="ベスト4",[1]現行XD用点数換算表!$D$19,IF(AG107="ベスト8",[1]現行XD用点数換算表!$E$19,[1]現行XD用点数換算表!$F$19)))))</f>
        <v>0</v>
      </c>
      <c r="AI107" s="35">
        <f t="shared" si="18"/>
        <v>40</v>
      </c>
      <c r="AJ107" s="57"/>
    </row>
    <row r="108" spans="1:36" ht="15" customHeight="1" x14ac:dyDescent="0.55000000000000004">
      <c r="A108" s="56">
        <v>53</v>
      </c>
      <c r="B108" s="32" t="s">
        <v>281</v>
      </c>
      <c r="C108" s="32" t="s">
        <v>227</v>
      </c>
      <c r="D108" s="32">
        <v>3</v>
      </c>
      <c r="E108" s="29" t="s">
        <v>200</v>
      </c>
      <c r="F108" s="31" t="s">
        <v>226</v>
      </c>
      <c r="G108" s="32"/>
      <c r="H108" s="30">
        <f>IF(G108="",0,IF(G108="優勝",[1]現行XD用点数換算表!$B$2,IF(G108="準優勝",[1]現行XD用点数換算表!$C$2,IF(G108="ベスト4",[1]現行XD用点数換算表!$D$2,[1]現行XD用点数換算表!$E$2))))</f>
        <v>0</v>
      </c>
      <c r="I108" s="32"/>
      <c r="J108" s="35">
        <f>IF(I108="",0,IF(I108="優勝",[1]現行XD用点数換算表!$B$3,IF(I108="準優勝",[1]現行XD用点数換算表!$C$3,IF(I108="ベスト4",[1]現行XD用点数換算表!$D$3,[1]現行XD用点数換算表!$E$3))))</f>
        <v>0</v>
      </c>
      <c r="K108" s="32"/>
      <c r="L108" s="35">
        <f>IF(K108="",0,IF(K108="優勝",[2]現行XD用点数換算表!$B$4,IF(K108="準優勝",[2]現行XD用点数換算表!$C$4,IF(K108="ベスト4",[2]現行XD用点数換算表!$D$4,IF(K108="ベスト8",[2]現行XD用点数換算表!$E$4,IF(K108="ベスト16",[2]現行XD用点数換算表!$F$4,IF(K108="ベスト32",[2]現行XD用点数換算表!$G$4,"")))))))</f>
        <v>0</v>
      </c>
      <c r="M108" s="32"/>
      <c r="N108" s="35">
        <f>IF(M108="",0,IF(M108="優勝",[1]現行XD用点数換算表!$B$5,IF(M108="準優勝",[1]現行XD用点数換算表!$C$5,IF(M108="ベスト4",[1]現行XD用点数換算表!$D$5,IF(M108="ベスト8",[1]現行XD用点数換算表!$E$5,IF(M108="ベスト16",[1]現行XD用点数換算表!$F$5,IF(M108="ベスト32",[1]現行XD用点数換算表!$G$5,"")))))))</f>
        <v>0</v>
      </c>
      <c r="O108" s="32"/>
      <c r="P108" s="35">
        <f>IF(O108="",0,IF(O108="優勝",[1]現行XD用点数換算表!$B$6,IF(O108="準優勝",[1]現行XD用点数換算表!$C$6,IF(O108="ベスト4",[1]現行XD用点数換算表!$D$6,IF(O108="ベスト8",[1]現行XD用点数換算表!$E$6,IF(O108="ベスト16",[1]現行XD用点数換算表!$F$6,IF(O108="ベスト32",[1]現行XD用点数換算表!$G$6,"")))))))</f>
        <v>0</v>
      </c>
      <c r="Q108" s="32"/>
      <c r="R108" s="35">
        <f>IF(Q108="",0,IF(Q108="優勝",[1]現行XD用点数換算表!$B$7,IF(Q108="準優勝",[1]現行XD用点数換算表!$C$7,IF(Q108="ベスト4",[1]現行XD用点数換算表!$D$7,IF(Q108="ベスト8",[1]現行XD用点数換算表!$E$7,[1]現行XD用点数換算表!$F$7)))))</f>
        <v>0</v>
      </c>
      <c r="S108" s="32"/>
      <c r="T108" s="35">
        <f>IF(S108="",0,IF(S108="優勝",[1]現行XD用点数換算表!$B$8,IF(S108="準優勝",[1]現行XD用点数換算表!$C$8,IF(S108="ベスト4",[1]現行XD用点数換算表!$D$8,IF(S108="ベスト8",[1]現行XD用点数換算表!$E$8,[1]現行XD用点数換算表!$F$8)))))</f>
        <v>0</v>
      </c>
      <c r="U108" s="32"/>
      <c r="V108" s="36">
        <f>IF(U108="",0,IF(U108="優勝",[1]現行XD用点数換算表!$B$13,IF(U108="準優勝",[1]現行XD用点数換算表!$C$13,IF(U108="ベスト4",[1]現行XD用点数換算表!$D$13,[1]現行XD用点数換算表!$E$13))))</f>
        <v>0</v>
      </c>
      <c r="W108" s="32"/>
      <c r="X108" s="35">
        <f>IF(W108="",0,IF(W108="優勝",[1]現行XD用点数換算表!$B$14,IF(W108="準優勝",[1]現行XD用点数換算表!$C$14,IF(W108="ベスト4",[1]現行XD用点数換算表!$D$14,[1]現行XD用点数換算表!$E$14))))</f>
        <v>0</v>
      </c>
      <c r="Y108" s="32"/>
      <c r="Z108" s="35">
        <f>IF(Y108="",0,IF(Y108="優勝",[2]現行XD用点数換算表!$B$15,IF(Y108="準優勝",[2]現行XD用点数換算表!$C$15,IF(Y108="ベスト4",[2]現行XD用点数換算表!$D$15,IF(Y108="ベスト8",[2]現行XD用点数換算表!$E$15,IF(Y108="ベスト16",[2]現行XD用点数換算表!$F$15,IF(Y108="ベスト32",[2]現行XD用点数換算表!$G$15,"")))))))</f>
        <v>0</v>
      </c>
      <c r="AA108" s="32"/>
      <c r="AB108" s="35">
        <f>IF(AA108="",0,IF(AA108="優勝",[1]現行XD用点数換算表!$B$16,IF(AA108="準優勝",[1]現行XD用点数換算表!$C$16,IF(AA108="ベスト4",[1]現行XD用点数換算表!$D$16,IF(AA108="ベスト8",[1]現行XD用点数換算表!$E$16,IF(AA108="ベスト16",[1]現行XD用点数換算表!$F$16,IF(AA108="ベスト32",[1]現行XD用点数換算表!$G$16,"")))))))</f>
        <v>0</v>
      </c>
      <c r="AC108" s="32"/>
      <c r="AD108" s="35">
        <f>IF(AC108="",0,IF(AC108="優勝",[1]現行XD用点数換算表!$B$17,IF(AC108="準優勝",[1]現行XD用点数換算表!$C$17,IF(AC108="ベスト4",[1]現行XD用点数換算表!$D$17,IF(AC108="ベスト8",[1]現行XD用点数換算表!$E$17,IF(AC108="ベスト16",[1]現行XD用点数換算表!$F$17,IF(AC108="ベスト32",[1]現行XD用点数換算表!$G$17,"")))))))</f>
        <v>0</v>
      </c>
      <c r="AE108" s="32"/>
      <c r="AF108" s="35">
        <f>IF(AE108="",0,IF(AE108="優勝",[1]現行XD用点数換算表!$B$18,IF(AE108="準優勝",[1]現行XD用点数換算表!$C$18,IF(AE108="ベスト4",[1]現行XD用点数換算表!$D$18,IF(AE108="ベスト8",[1]現行XD用点数換算表!$E$18,[1]現行XD用点数換算表!$F$18)))))</f>
        <v>0</v>
      </c>
      <c r="AG108" s="32"/>
      <c r="AH108" s="35">
        <f>IF(AG108="",0,IF(AG108="優勝",[1]現行XD用点数換算表!$B$19,IF(AG108="準優勝",[1]現行XD用点数換算表!$C$19,IF(AG108="ベスト4",[1]現行XD用点数換算表!$D$19,IF(AG108="ベスト8",[1]現行XD用点数換算表!$E$19,[1]現行XD用点数換算表!$F$19)))))</f>
        <v>0</v>
      </c>
      <c r="AI108" s="35">
        <f t="shared" si="18"/>
        <v>0</v>
      </c>
      <c r="AJ108" s="56">
        <f t="shared" si="14"/>
        <v>40</v>
      </c>
    </row>
    <row r="109" spans="1:36" ht="15" customHeight="1" x14ac:dyDescent="0.55000000000000004">
      <c r="A109" s="57"/>
      <c r="B109" s="32" t="s">
        <v>280</v>
      </c>
      <c r="C109" s="32" t="s">
        <v>227</v>
      </c>
      <c r="D109" s="32">
        <v>2</v>
      </c>
      <c r="E109" s="29" t="s">
        <v>200</v>
      </c>
      <c r="F109" s="31" t="s">
        <v>226</v>
      </c>
      <c r="G109" s="32"/>
      <c r="H109" s="30">
        <f>IF(G109="",0,IF(G109="優勝",[1]現行XD用点数換算表!$B$2,IF(G109="準優勝",[1]現行XD用点数換算表!$C$2,IF(G109="ベスト4",[1]現行XD用点数換算表!$D$2,[1]現行XD用点数換算表!$E$2))))</f>
        <v>0</v>
      </c>
      <c r="I109" s="32"/>
      <c r="J109" s="35">
        <f>IF(I109="",0,IF(I109="優勝",[1]現行XD用点数換算表!$B$3,IF(I109="準優勝",[1]現行XD用点数換算表!$C$3,IF(I109="ベスト4",[1]現行XD用点数換算表!$D$3,[1]現行XD用点数換算表!$E$3))))</f>
        <v>0</v>
      </c>
      <c r="K109" s="32"/>
      <c r="L109" s="35">
        <f>IF(K109="",0,IF(K109="優勝",[2]現行XD用点数換算表!$B$4,IF(K109="準優勝",[2]現行XD用点数換算表!$C$4,IF(K109="ベスト4",[2]現行XD用点数換算表!$D$4,IF(K109="ベスト8",[2]現行XD用点数換算表!$E$4,IF(K109="ベスト16",[2]現行XD用点数換算表!$F$4,IF(K109="ベスト32",[2]現行XD用点数換算表!$G$4,"")))))))</f>
        <v>0</v>
      </c>
      <c r="M109" s="32" t="s">
        <v>4</v>
      </c>
      <c r="N109" s="35">
        <f>IF(M109="",0,IF(M109="優勝",[1]現行XD用点数換算表!$B$5,IF(M109="準優勝",[1]現行XD用点数換算表!$C$5,IF(M109="ベスト4",[1]現行XD用点数換算表!$D$5,IF(M109="ベスト8",[1]現行XD用点数換算表!$E$5,IF(M109="ベスト16",[1]現行XD用点数換算表!$F$5,IF(M109="ベスト32",[1]現行XD用点数換算表!$G$5,"")))))))</f>
        <v>40</v>
      </c>
      <c r="O109" s="32"/>
      <c r="P109" s="35">
        <f>IF(O109="",0,IF(O109="優勝",[1]現行XD用点数換算表!$B$6,IF(O109="準優勝",[1]現行XD用点数換算表!$C$6,IF(O109="ベスト4",[1]現行XD用点数換算表!$D$6,IF(O109="ベスト8",[1]現行XD用点数換算表!$E$6,IF(O109="ベスト16",[1]現行XD用点数換算表!$F$6,IF(O109="ベスト32",[1]現行XD用点数換算表!$G$6,"")))))))</f>
        <v>0</v>
      </c>
      <c r="Q109" s="32"/>
      <c r="R109" s="35">
        <f>IF(Q109="",0,IF(Q109="優勝",[1]現行XD用点数換算表!$B$7,IF(Q109="準優勝",[1]現行XD用点数換算表!$C$7,IF(Q109="ベスト4",[1]現行XD用点数換算表!$D$7,IF(Q109="ベスト8",[1]現行XD用点数換算表!$E$7,[1]現行XD用点数換算表!$F$7)))))</f>
        <v>0</v>
      </c>
      <c r="S109" s="32"/>
      <c r="T109" s="35">
        <f>IF(S109="",0,IF(S109="優勝",[1]現行XD用点数換算表!$B$8,IF(S109="準優勝",[1]現行XD用点数換算表!$C$8,IF(S109="ベスト4",[1]現行XD用点数換算表!$D$8,IF(S109="ベスト8",[1]現行XD用点数換算表!$E$8,[1]現行XD用点数換算表!$F$8)))))</f>
        <v>0</v>
      </c>
      <c r="U109" s="32"/>
      <c r="V109" s="36">
        <f>IF(U109="",0,IF(U109="優勝",[1]現行XD用点数換算表!$B$13,IF(U109="準優勝",[1]現行XD用点数換算表!$C$13,IF(U109="ベスト4",[1]現行XD用点数換算表!$D$13,[1]現行XD用点数換算表!$E$13))))</f>
        <v>0</v>
      </c>
      <c r="W109" s="32"/>
      <c r="X109" s="35">
        <f>IF(W109="",0,IF(W109="優勝",[1]現行XD用点数換算表!$B$14,IF(W109="準優勝",[1]現行XD用点数換算表!$C$14,IF(W109="ベスト4",[1]現行XD用点数換算表!$D$14,[1]現行XD用点数換算表!$E$14))))</f>
        <v>0</v>
      </c>
      <c r="Y109" s="32"/>
      <c r="Z109" s="35">
        <f>IF(Y109="",0,IF(Y109="優勝",[2]現行XD用点数換算表!$B$15,IF(Y109="準優勝",[2]現行XD用点数換算表!$C$15,IF(Y109="ベスト4",[2]現行XD用点数換算表!$D$15,IF(Y109="ベスト8",[2]現行XD用点数換算表!$E$15,IF(Y109="ベスト16",[2]現行XD用点数換算表!$F$15,IF(Y109="ベスト32",[2]現行XD用点数換算表!$G$15,"")))))))</f>
        <v>0</v>
      </c>
      <c r="AA109" s="32"/>
      <c r="AB109" s="35">
        <f>IF(AA109="",0,IF(AA109="優勝",[1]現行XD用点数換算表!$B$16,IF(AA109="準優勝",[1]現行XD用点数換算表!$C$16,IF(AA109="ベスト4",[1]現行XD用点数換算表!$D$16,IF(AA109="ベスト8",[1]現行XD用点数換算表!$E$16,IF(AA109="ベスト16",[1]現行XD用点数換算表!$F$16,IF(AA109="ベスト32",[1]現行XD用点数換算表!$G$16,"")))))))</f>
        <v>0</v>
      </c>
      <c r="AC109" s="32"/>
      <c r="AD109" s="35">
        <f>IF(AC109="",0,IF(AC109="優勝",[1]現行XD用点数換算表!$B$17,IF(AC109="準優勝",[1]現行XD用点数換算表!$C$17,IF(AC109="ベスト4",[1]現行XD用点数換算表!$D$17,IF(AC109="ベスト8",[1]現行XD用点数換算表!$E$17,IF(AC109="ベスト16",[1]現行XD用点数換算表!$F$17,IF(AC109="ベスト32",[1]現行XD用点数換算表!$G$17,"")))))))</f>
        <v>0</v>
      </c>
      <c r="AE109" s="32"/>
      <c r="AF109" s="35">
        <f>IF(AE109="",0,IF(AE109="優勝",[1]現行XD用点数換算表!$B$18,IF(AE109="準優勝",[1]現行XD用点数換算表!$C$18,IF(AE109="ベスト4",[1]現行XD用点数換算表!$D$18,IF(AE109="ベスト8",[1]現行XD用点数換算表!$E$18,[1]現行XD用点数換算表!$F$18)))))</f>
        <v>0</v>
      </c>
      <c r="AG109" s="32"/>
      <c r="AH109" s="35">
        <f>IF(AG109="",0,IF(AG109="優勝",[1]現行XD用点数換算表!$B$19,IF(AG109="準優勝",[1]現行XD用点数換算表!$C$19,IF(AG109="ベスト4",[1]現行XD用点数換算表!$D$19,IF(AG109="ベスト8",[1]現行XD用点数換算表!$E$19,[1]現行XD用点数換算表!$F$19)))))</f>
        <v>0</v>
      </c>
      <c r="AI109" s="35">
        <f t="shared" si="18"/>
        <v>40</v>
      </c>
      <c r="AJ109" s="57"/>
    </row>
    <row r="110" spans="1:36" ht="15" customHeight="1" x14ac:dyDescent="0.55000000000000004">
      <c r="A110" s="56">
        <v>54</v>
      </c>
      <c r="B110" s="32" t="s">
        <v>279</v>
      </c>
      <c r="C110" s="32" t="s">
        <v>253</v>
      </c>
      <c r="D110" s="32">
        <v>4</v>
      </c>
      <c r="E110" s="29" t="s">
        <v>200</v>
      </c>
      <c r="F110" s="31" t="s">
        <v>226</v>
      </c>
      <c r="G110" s="32"/>
      <c r="H110" s="30">
        <f>IF(G110="",0,IF(G110="優勝",[1]現行XD用点数換算表!$B$2,IF(G110="準優勝",[1]現行XD用点数換算表!$C$2,IF(G110="ベスト4",[1]現行XD用点数換算表!$D$2,[1]現行XD用点数換算表!$E$2))))</f>
        <v>0</v>
      </c>
      <c r="I110" s="32"/>
      <c r="J110" s="35">
        <f>IF(I110="",0,IF(I110="優勝",[1]現行XD用点数換算表!$B$3,IF(I110="準優勝",[1]現行XD用点数換算表!$C$3,IF(I110="ベスト4",[1]現行XD用点数換算表!$D$3,[1]現行XD用点数換算表!$E$3))))</f>
        <v>0</v>
      </c>
      <c r="K110" s="32"/>
      <c r="L110" s="35">
        <f>IF(K110="",0,IF(K110="優勝",[2]現行XD用点数換算表!$B$4,IF(K110="準優勝",[2]現行XD用点数換算表!$C$4,IF(K110="ベスト4",[2]現行XD用点数換算表!$D$4,IF(K110="ベスト8",[2]現行XD用点数換算表!$E$4,IF(K110="ベスト16",[2]現行XD用点数換算表!$F$4,IF(K110="ベスト32",[2]現行XD用点数換算表!$G$4,"")))))))</f>
        <v>0</v>
      </c>
      <c r="M110" s="32"/>
      <c r="N110" s="35">
        <f>IF(M110="",0,IF(M110="優勝",[1]現行XD用点数換算表!$B$5,IF(M110="準優勝",[1]現行XD用点数換算表!$C$5,IF(M110="ベスト4",[1]現行XD用点数換算表!$D$5,IF(M110="ベスト8",[1]現行XD用点数換算表!$E$5,IF(M110="ベスト16",[1]現行XD用点数換算表!$F$5,IF(M110="ベスト32",[1]現行XD用点数換算表!$G$5,"")))))))</f>
        <v>0</v>
      </c>
      <c r="O110" s="32"/>
      <c r="P110" s="35">
        <f>IF(O110="",0,IF(O110="優勝",[1]現行XD用点数換算表!$B$6,IF(O110="準優勝",[1]現行XD用点数換算表!$C$6,IF(O110="ベスト4",[1]現行XD用点数換算表!$D$6,IF(O110="ベスト8",[1]現行XD用点数換算表!$E$6,IF(O110="ベスト16",[1]現行XD用点数換算表!$F$6,IF(O110="ベスト32",[1]現行XD用点数換算表!$G$6,"")))))))</f>
        <v>0</v>
      </c>
      <c r="Q110" s="32"/>
      <c r="R110" s="35">
        <f>IF(Q110="",0,IF(Q110="優勝",[1]現行XD用点数換算表!$B$7,IF(Q110="準優勝",[1]現行XD用点数換算表!$C$7,IF(Q110="ベスト4",[1]現行XD用点数換算表!$D$7,IF(Q110="ベスト8",[1]現行XD用点数換算表!$E$7,[1]現行XD用点数換算表!$F$7)))))</f>
        <v>0</v>
      </c>
      <c r="S110" s="32"/>
      <c r="T110" s="35">
        <f>IF(S110="",0,IF(S110="優勝",[1]現行XD用点数換算表!$B$8,IF(S110="準優勝",[1]現行XD用点数換算表!$C$8,IF(S110="ベスト4",[1]現行XD用点数換算表!$D$8,IF(S110="ベスト8",[1]現行XD用点数換算表!$E$8,[1]現行XD用点数換算表!$F$8)))))</f>
        <v>0</v>
      </c>
      <c r="U110" s="32"/>
      <c r="V110" s="36">
        <f>IF(U110="",0,IF(U110="優勝",[1]現行XD用点数換算表!$B$13,IF(U110="準優勝",[1]現行XD用点数換算表!$C$13,IF(U110="ベスト4",[1]現行XD用点数換算表!$D$13,[1]現行XD用点数換算表!$E$13))))</f>
        <v>0</v>
      </c>
      <c r="W110" s="32"/>
      <c r="X110" s="35">
        <f>IF(W110="",0,IF(W110="優勝",[1]現行XD用点数換算表!$B$14,IF(W110="準優勝",[1]現行XD用点数換算表!$C$14,IF(W110="ベスト4",[1]現行XD用点数換算表!$D$14,[1]現行XD用点数換算表!$E$14))))</f>
        <v>0</v>
      </c>
      <c r="Y110" s="32"/>
      <c r="Z110" s="35">
        <f>IF(Y110="",0,IF(Y110="優勝",[2]現行XD用点数換算表!$B$15,IF(Y110="準優勝",[2]現行XD用点数換算表!$C$15,IF(Y110="ベスト4",[2]現行XD用点数換算表!$D$15,IF(Y110="ベスト8",[2]現行XD用点数換算表!$E$15,IF(Y110="ベスト16",[2]現行XD用点数換算表!$F$15,IF(Y110="ベスト32",[2]現行XD用点数換算表!$G$15,"")))))))</f>
        <v>0</v>
      </c>
      <c r="AA110" s="32"/>
      <c r="AB110" s="35">
        <f>IF(AA110="",0,IF(AA110="優勝",[1]現行XD用点数換算表!$B$16,IF(AA110="準優勝",[1]現行XD用点数換算表!$C$16,IF(AA110="ベスト4",[1]現行XD用点数換算表!$D$16,IF(AA110="ベスト8",[1]現行XD用点数換算表!$E$16,IF(AA110="ベスト16",[1]現行XD用点数換算表!$F$16,IF(AA110="ベスト32",[1]現行XD用点数換算表!$G$16,"")))))))</f>
        <v>0</v>
      </c>
      <c r="AC110" s="32"/>
      <c r="AD110" s="35">
        <f>IF(AC110="",0,IF(AC110="優勝",[1]現行XD用点数換算表!$B$17,IF(AC110="準優勝",[1]現行XD用点数換算表!$C$17,IF(AC110="ベスト4",[1]現行XD用点数換算表!$D$17,IF(AC110="ベスト8",[1]現行XD用点数換算表!$E$17,IF(AC110="ベスト16",[1]現行XD用点数換算表!$F$17,IF(AC110="ベスト32",[1]現行XD用点数換算表!$G$17,"")))))))</f>
        <v>0</v>
      </c>
      <c r="AE110" s="32"/>
      <c r="AF110" s="35">
        <f>IF(AE110="",0,IF(AE110="優勝",[1]現行XD用点数換算表!$B$18,IF(AE110="準優勝",[1]現行XD用点数換算表!$C$18,IF(AE110="ベスト4",[1]現行XD用点数換算表!$D$18,IF(AE110="ベスト8",[1]現行XD用点数換算表!$E$18,[1]現行XD用点数換算表!$F$18)))))</f>
        <v>0</v>
      </c>
      <c r="AG110" s="32"/>
      <c r="AH110" s="35">
        <f>IF(AG110="",0,IF(AG110="優勝",[1]現行XD用点数換算表!$B$19,IF(AG110="準優勝",[1]現行XD用点数換算表!$C$19,IF(AG110="ベスト4",[1]現行XD用点数換算表!$D$19,IF(AG110="ベスト8",[1]現行XD用点数換算表!$E$19,[1]現行XD用点数換算表!$F$19)))))</f>
        <v>0</v>
      </c>
      <c r="AI110" s="35">
        <f t="shared" si="18"/>
        <v>0</v>
      </c>
      <c r="AJ110" s="56">
        <f t="shared" si="14"/>
        <v>34</v>
      </c>
    </row>
    <row r="111" spans="1:36" ht="15" customHeight="1" x14ac:dyDescent="0.55000000000000004">
      <c r="A111" s="57"/>
      <c r="B111" s="32" t="s">
        <v>278</v>
      </c>
      <c r="C111" s="32" t="s">
        <v>249</v>
      </c>
      <c r="D111" s="32">
        <v>2</v>
      </c>
      <c r="E111" s="29" t="s">
        <v>200</v>
      </c>
      <c r="F111" s="31" t="s">
        <v>226</v>
      </c>
      <c r="G111" s="32"/>
      <c r="H111" s="30">
        <f>IF(G111="",0,IF(G111="優勝",[1]現行XD用点数換算表!$B$2,IF(G111="準優勝",[1]現行XD用点数換算表!$C$2,IF(G111="ベスト4",[1]現行XD用点数換算表!$D$2,[1]現行XD用点数換算表!$E$2))))</f>
        <v>0</v>
      </c>
      <c r="I111" s="32"/>
      <c r="J111" s="35">
        <f>IF(I111="",0,IF(I111="優勝",[1]現行XD用点数換算表!$B$3,IF(I111="準優勝",[1]現行XD用点数換算表!$C$3,IF(I111="ベスト4",[1]現行XD用点数換算表!$D$3,[1]現行XD用点数換算表!$E$3))))</f>
        <v>0</v>
      </c>
      <c r="K111" s="32"/>
      <c r="L111" s="35">
        <f>IF(K111="",0,IF(K111="優勝",[2]現行XD用点数換算表!$B$4,IF(K111="準優勝",[2]現行XD用点数換算表!$C$4,IF(K111="ベスト4",[2]現行XD用点数換算表!$D$4,IF(K111="ベスト8",[2]現行XD用点数換算表!$E$4,IF(K111="ベスト16",[2]現行XD用点数換算表!$F$4,IF(K111="ベスト32",[2]現行XD用点数換算表!$G$4,"")))))))</f>
        <v>0</v>
      </c>
      <c r="M111" s="32" t="s">
        <v>5</v>
      </c>
      <c r="N111" s="35">
        <f>IF(M111="",0,IF(M111="優勝",[1]現行XD用点数換算表!$B$5,IF(M111="準優勝",[1]現行XD用点数換算表!$C$5,IF(M111="ベスト4",[1]現行XD用点数換算表!$D$5,IF(M111="ベスト8",[1]現行XD用点数換算表!$E$5,IF(M111="ベスト16",[1]現行XD用点数換算表!$F$5,IF(M111="ベスト32",[1]現行XD用点数換算表!$G$5,"")))))))</f>
        <v>10</v>
      </c>
      <c r="O111" s="32"/>
      <c r="P111" s="35">
        <f>IF(O111="",0,IF(O111="優勝",[1]現行XD用点数換算表!$B$6,IF(O111="準優勝",[1]現行XD用点数換算表!$C$6,IF(O111="ベスト4",[1]現行XD用点数換算表!$D$6,IF(O111="ベスト8",[1]現行XD用点数換算表!$E$6,IF(O111="ベスト16",[1]現行XD用点数換算表!$F$6,IF(O111="ベスト32",[1]現行XD用点数換算表!$G$6,"")))))))</f>
        <v>0</v>
      </c>
      <c r="Q111" s="32"/>
      <c r="R111" s="35">
        <f>IF(Q111="",0,IF(Q111="優勝",[1]現行XD用点数換算表!$B$7,IF(Q111="準優勝",[1]現行XD用点数換算表!$C$7,IF(Q111="ベスト4",[1]現行XD用点数換算表!$D$7,IF(Q111="ベスト8",[1]現行XD用点数換算表!$E$7,[1]現行XD用点数換算表!$F$7)))))</f>
        <v>0</v>
      </c>
      <c r="S111" s="32"/>
      <c r="T111" s="35">
        <f>IF(S111="",0,IF(S111="優勝",[1]現行XD用点数換算表!$B$8,IF(S111="準優勝",[1]現行XD用点数換算表!$C$8,IF(S111="ベスト4",[1]現行XD用点数換算表!$D$8,IF(S111="ベスト8",[1]現行XD用点数換算表!$E$8,[1]現行XD用点数換算表!$F$8)))))</f>
        <v>0</v>
      </c>
      <c r="U111" s="32"/>
      <c r="V111" s="36">
        <f>IF(U111="",0,IF(U111="優勝",[1]現行XD用点数換算表!$B$13,IF(U111="準優勝",[1]現行XD用点数換算表!$C$13,IF(U111="ベスト4",[1]現行XD用点数換算表!$D$13,[1]現行XD用点数換算表!$E$13))))</f>
        <v>0</v>
      </c>
      <c r="W111" s="32" t="s">
        <v>3</v>
      </c>
      <c r="X111" s="35">
        <f>IF(W111="",0,IF(W111="優勝",[1]現行XD用点数換算表!$B$14,IF(W111="準優勝",[1]現行XD用点数換算表!$C$14,IF(W111="ベスト4",[1]現行XD用点数換算表!$D$14,[1]現行XD用点数換算表!$E$14))))</f>
        <v>24</v>
      </c>
      <c r="Y111" s="32"/>
      <c r="Z111" s="35">
        <f>IF(Y111="",0,IF(Y111="優勝",[2]現行XD用点数換算表!$B$15,IF(Y111="準優勝",[2]現行XD用点数換算表!$C$15,IF(Y111="ベスト4",[2]現行XD用点数換算表!$D$15,IF(Y111="ベスト8",[2]現行XD用点数換算表!$E$15,IF(Y111="ベスト16",[2]現行XD用点数換算表!$F$15,IF(Y111="ベスト32",[2]現行XD用点数換算表!$G$15,"")))))))</f>
        <v>0</v>
      </c>
      <c r="AA111" s="32"/>
      <c r="AB111" s="35">
        <f>IF(AA111="",0,IF(AA111="優勝",[1]現行XD用点数換算表!$B$16,IF(AA111="準優勝",[1]現行XD用点数換算表!$C$16,IF(AA111="ベスト4",[1]現行XD用点数換算表!$D$16,IF(AA111="ベスト8",[1]現行XD用点数換算表!$E$16,IF(AA111="ベスト16",[1]現行XD用点数換算表!$F$16,IF(AA111="ベスト32",[1]現行XD用点数換算表!$G$16,"")))))))</f>
        <v>0</v>
      </c>
      <c r="AC111" s="32"/>
      <c r="AD111" s="35">
        <f>IF(AC111="",0,IF(AC111="優勝",[1]現行XD用点数換算表!$B$17,IF(AC111="準優勝",[1]現行XD用点数換算表!$C$17,IF(AC111="ベスト4",[1]現行XD用点数換算表!$D$17,IF(AC111="ベスト8",[1]現行XD用点数換算表!$E$17,IF(AC111="ベスト16",[1]現行XD用点数換算表!$F$17,IF(AC111="ベスト32",[1]現行XD用点数換算表!$G$17,"")))))))</f>
        <v>0</v>
      </c>
      <c r="AE111" s="32"/>
      <c r="AF111" s="35">
        <f>IF(AE111="",0,IF(AE111="優勝",[1]現行XD用点数換算表!$B$18,IF(AE111="準優勝",[1]現行XD用点数換算表!$C$18,IF(AE111="ベスト4",[1]現行XD用点数換算表!$D$18,IF(AE111="ベスト8",[1]現行XD用点数換算表!$E$18,[1]現行XD用点数換算表!$F$18)))))</f>
        <v>0</v>
      </c>
      <c r="AG111" s="32"/>
      <c r="AH111" s="35">
        <f>IF(AG111="",0,IF(AG111="優勝",[1]現行XD用点数換算表!$B$19,IF(AG111="準優勝",[1]現行XD用点数換算表!$C$19,IF(AG111="ベスト4",[1]現行XD用点数換算表!$D$19,IF(AG111="ベスト8",[1]現行XD用点数換算表!$E$19,[1]現行XD用点数換算表!$F$19)))))</f>
        <v>0</v>
      </c>
      <c r="AI111" s="35">
        <f t="shared" si="18"/>
        <v>34</v>
      </c>
      <c r="AJ111" s="57"/>
    </row>
    <row r="112" spans="1:36" ht="15" customHeight="1" x14ac:dyDescent="0.55000000000000004">
      <c r="A112" s="56">
        <v>55</v>
      </c>
      <c r="B112" s="32" t="s">
        <v>277</v>
      </c>
      <c r="C112" s="32" t="s">
        <v>275</v>
      </c>
      <c r="D112" s="32">
        <v>1</v>
      </c>
      <c r="E112" s="29" t="s">
        <v>200</v>
      </c>
      <c r="F112" s="31" t="s">
        <v>226</v>
      </c>
      <c r="G112" s="32"/>
      <c r="H112" s="30">
        <f>IF(G112="",0,IF(G112="優勝",[1]現行XD用点数換算表!$B$2,IF(G112="準優勝",[1]現行XD用点数換算表!$C$2,IF(G112="ベスト4",[1]現行XD用点数換算表!$D$2,[1]現行XD用点数換算表!$E$2))))</f>
        <v>0</v>
      </c>
      <c r="I112" s="32"/>
      <c r="J112" s="35">
        <f>IF(I112="",0,IF(I112="優勝",[1]現行XD用点数換算表!$B$3,IF(I112="準優勝",[1]現行XD用点数換算表!$C$3,IF(I112="ベスト4",[1]現行XD用点数換算表!$D$3,[1]現行XD用点数換算表!$E$3))))</f>
        <v>0</v>
      </c>
      <c r="K112" s="32"/>
      <c r="L112" s="35">
        <f>IF(K112="",0,IF(K112="優勝",[2]現行XD用点数換算表!$B$4,IF(K112="準優勝",[2]現行XD用点数換算表!$C$4,IF(K112="ベスト4",[2]現行XD用点数換算表!$D$4,IF(K112="ベスト8",[2]現行XD用点数換算表!$E$4,IF(K112="ベスト16",[2]現行XD用点数換算表!$F$4,IF(K112="ベスト32",[2]現行XD用点数換算表!$G$4,"")))))))</f>
        <v>0</v>
      </c>
      <c r="M112" s="32"/>
      <c r="N112" s="35">
        <f>IF(M112="",0,IF(M112="優勝",[1]現行XD用点数換算表!$B$5,IF(M112="準優勝",[1]現行XD用点数換算表!$C$5,IF(M112="ベスト4",[1]現行XD用点数換算表!$D$5,IF(M112="ベスト8",[1]現行XD用点数換算表!$E$5,IF(M112="ベスト16",[1]現行XD用点数換算表!$F$5,IF(M112="ベスト32",[1]現行XD用点数換算表!$G$5,"")))))))</f>
        <v>0</v>
      </c>
      <c r="O112" s="32"/>
      <c r="P112" s="35">
        <f>IF(O112="",0,IF(O112="優勝",[1]現行XD用点数換算表!$B$6,IF(O112="準優勝",[1]現行XD用点数換算表!$C$6,IF(O112="ベスト4",[1]現行XD用点数換算表!$D$6,IF(O112="ベスト8",[1]現行XD用点数換算表!$E$6,IF(O112="ベスト16",[1]現行XD用点数換算表!$F$6,IF(O112="ベスト32",[1]現行XD用点数換算表!$G$6,"")))))))</f>
        <v>0</v>
      </c>
      <c r="Q112" s="32"/>
      <c r="R112" s="35">
        <f>IF(Q112="",0,IF(Q112="優勝",[1]現行XD用点数換算表!$B$7,IF(Q112="準優勝",[1]現行XD用点数換算表!$C$7,IF(Q112="ベスト4",[1]現行XD用点数換算表!$D$7,IF(Q112="ベスト8",[1]現行XD用点数換算表!$E$7,[1]現行XD用点数換算表!$F$7)))))</f>
        <v>0</v>
      </c>
      <c r="S112" s="32"/>
      <c r="T112" s="35">
        <f>IF(S112="",0,IF(S112="優勝",[1]現行XD用点数換算表!$B$8,IF(S112="準優勝",[1]現行XD用点数換算表!$C$8,IF(S112="ベスト4",[1]現行XD用点数換算表!$D$8,IF(S112="ベスト8",[1]現行XD用点数換算表!$E$8,[1]現行XD用点数換算表!$F$8)))))</f>
        <v>0</v>
      </c>
      <c r="U112" s="32"/>
      <c r="V112" s="36">
        <f>IF(U112="",0,IF(U112="優勝",[1]現行XD用点数換算表!$B$13,IF(U112="準優勝",[1]現行XD用点数換算表!$C$13,IF(U112="ベスト4",[1]現行XD用点数換算表!$D$13,[1]現行XD用点数換算表!$E$13))))</f>
        <v>0</v>
      </c>
      <c r="W112" s="32"/>
      <c r="X112" s="35">
        <f>IF(W112="",0,IF(W112="優勝",[1]現行XD用点数換算表!$B$14,IF(W112="準優勝",[1]現行XD用点数換算表!$C$14,IF(W112="ベスト4",[1]現行XD用点数換算表!$D$14,[1]現行XD用点数換算表!$E$14))))</f>
        <v>0</v>
      </c>
      <c r="Y112" s="32"/>
      <c r="Z112" s="35">
        <f>IF(Y112="",0,IF(Y112="優勝",[2]現行XD用点数換算表!$B$15,IF(Y112="準優勝",[2]現行XD用点数換算表!$C$15,IF(Y112="ベスト4",[2]現行XD用点数換算表!$D$15,IF(Y112="ベスト8",[2]現行XD用点数換算表!$E$15,IF(Y112="ベスト16",[2]現行XD用点数換算表!$F$15,IF(Y112="ベスト32",[2]現行XD用点数換算表!$G$15,"")))))))</f>
        <v>0</v>
      </c>
      <c r="AA112" s="32"/>
      <c r="AB112" s="35">
        <f>IF(AA112="",0,IF(AA112="優勝",[1]現行XD用点数換算表!$B$16,IF(AA112="準優勝",[1]現行XD用点数換算表!$C$16,IF(AA112="ベスト4",[1]現行XD用点数換算表!$D$16,IF(AA112="ベスト8",[1]現行XD用点数換算表!$E$16,IF(AA112="ベスト16",[1]現行XD用点数換算表!$F$16,IF(AA112="ベスト32",[1]現行XD用点数換算表!$G$16,"")))))))</f>
        <v>0</v>
      </c>
      <c r="AC112" s="32"/>
      <c r="AD112" s="35">
        <f>IF(AC112="",0,IF(AC112="優勝",[1]現行XD用点数換算表!$B$17,IF(AC112="準優勝",[1]現行XD用点数換算表!$C$17,IF(AC112="ベスト4",[1]現行XD用点数換算表!$D$17,IF(AC112="ベスト8",[1]現行XD用点数換算表!$E$17,IF(AC112="ベスト16",[1]現行XD用点数換算表!$F$17,IF(AC112="ベスト32",[1]現行XD用点数換算表!$G$17,"")))))))</f>
        <v>0</v>
      </c>
      <c r="AE112" s="32"/>
      <c r="AF112" s="35">
        <f>IF(AE112="",0,IF(AE112="優勝",[1]現行XD用点数換算表!$B$18,IF(AE112="準優勝",[1]現行XD用点数換算表!$C$18,IF(AE112="ベスト4",[1]現行XD用点数換算表!$D$18,IF(AE112="ベスト8",[1]現行XD用点数換算表!$E$18,[1]現行XD用点数換算表!$F$18)))))</f>
        <v>0</v>
      </c>
      <c r="AG112" s="32"/>
      <c r="AH112" s="35">
        <f>IF(AG112="",0,IF(AG112="優勝",[1]現行XD用点数換算表!$B$19,IF(AG112="準優勝",[1]現行XD用点数換算表!$C$19,IF(AG112="ベスト4",[1]現行XD用点数換算表!$D$19,IF(AG112="ベスト8",[1]現行XD用点数換算表!$E$19,[1]現行XD用点数換算表!$F$19)))))</f>
        <v>0</v>
      </c>
      <c r="AI112" s="35">
        <f t="shared" si="18"/>
        <v>0</v>
      </c>
      <c r="AJ112" s="56">
        <f t="shared" si="14"/>
        <v>34</v>
      </c>
    </row>
    <row r="113" spans="1:36" ht="15" customHeight="1" x14ac:dyDescent="0.55000000000000004">
      <c r="A113" s="57"/>
      <c r="B113" s="32" t="s">
        <v>276</v>
      </c>
      <c r="C113" s="32" t="s">
        <v>275</v>
      </c>
      <c r="D113" s="32">
        <v>4</v>
      </c>
      <c r="E113" s="29" t="s">
        <v>200</v>
      </c>
      <c r="F113" s="31" t="s">
        <v>226</v>
      </c>
      <c r="G113" s="32"/>
      <c r="H113" s="30">
        <f>IF(G113="",0,IF(G113="優勝",[1]現行XD用点数換算表!$B$2,IF(G113="準優勝",[1]現行XD用点数換算表!$C$2,IF(G113="ベスト4",[1]現行XD用点数換算表!$D$2,[1]現行XD用点数換算表!$E$2))))</f>
        <v>0</v>
      </c>
      <c r="I113" s="32"/>
      <c r="J113" s="35">
        <f>IF(I113="",0,IF(I113="優勝",[1]現行XD用点数換算表!$B$3,IF(I113="準優勝",[1]現行XD用点数換算表!$C$3,IF(I113="ベスト4",[1]現行XD用点数換算表!$D$3,[1]現行XD用点数換算表!$E$3))))</f>
        <v>0</v>
      </c>
      <c r="K113" s="32"/>
      <c r="L113" s="35">
        <f>IF(K113="",0,IF(K113="優勝",[2]現行XD用点数換算表!$B$4,IF(K113="準優勝",[2]現行XD用点数換算表!$C$4,IF(K113="ベスト4",[2]現行XD用点数換算表!$D$4,IF(K113="ベスト8",[2]現行XD用点数換算表!$E$4,IF(K113="ベスト16",[2]現行XD用点数換算表!$F$4,IF(K113="ベスト32",[2]現行XD用点数換算表!$G$4,"")))))))</f>
        <v>0</v>
      </c>
      <c r="M113" s="32" t="s">
        <v>5</v>
      </c>
      <c r="N113" s="35">
        <f>IF(M113="",0,IF(M113="優勝",[1]現行XD用点数換算表!$B$5,IF(M113="準優勝",[1]現行XD用点数換算表!$C$5,IF(M113="ベスト4",[1]現行XD用点数換算表!$D$5,IF(M113="ベスト8",[1]現行XD用点数換算表!$E$5,IF(M113="ベスト16",[1]現行XD用点数換算表!$F$5,IF(M113="ベスト32",[1]現行XD用点数換算表!$G$5,"")))))))</f>
        <v>10</v>
      </c>
      <c r="O113" s="32"/>
      <c r="P113" s="35">
        <f>IF(O113="",0,IF(O113="優勝",[1]現行XD用点数換算表!$B$6,IF(O113="準優勝",[1]現行XD用点数換算表!$C$6,IF(O113="ベスト4",[1]現行XD用点数換算表!$D$6,IF(O113="ベスト8",[1]現行XD用点数換算表!$E$6,IF(O113="ベスト16",[1]現行XD用点数換算表!$F$6,IF(O113="ベスト32",[1]現行XD用点数換算表!$G$6,"")))))))</f>
        <v>0</v>
      </c>
      <c r="Q113" s="32"/>
      <c r="R113" s="35">
        <f>IF(Q113="",0,IF(Q113="優勝",[1]現行XD用点数換算表!$B$7,IF(Q113="準優勝",[1]現行XD用点数換算表!$C$7,IF(Q113="ベスト4",[1]現行XD用点数換算表!$D$7,IF(Q113="ベスト8",[1]現行XD用点数換算表!$E$7,[1]現行XD用点数換算表!$F$7)))))</f>
        <v>0</v>
      </c>
      <c r="S113" s="32"/>
      <c r="T113" s="35">
        <f>IF(S113="",0,IF(S113="優勝",[1]現行XD用点数換算表!$B$8,IF(S113="準優勝",[1]現行XD用点数換算表!$C$8,IF(S113="ベスト4",[1]現行XD用点数換算表!$D$8,IF(S113="ベスト8",[1]現行XD用点数換算表!$E$8,[1]現行XD用点数換算表!$F$8)))))</f>
        <v>0</v>
      </c>
      <c r="U113" s="32"/>
      <c r="V113" s="36">
        <f>IF(U113="",0,IF(U113="優勝",[1]現行XD用点数換算表!$B$13,IF(U113="準優勝",[1]現行XD用点数換算表!$C$13,IF(U113="ベスト4",[1]現行XD用点数換算表!$D$13,[1]現行XD用点数換算表!$E$13))))</f>
        <v>0</v>
      </c>
      <c r="W113" s="32"/>
      <c r="X113" s="35">
        <f>IF(W113="",0,IF(W113="優勝",[1]現行XD用点数換算表!$B$14,IF(W113="準優勝",[1]現行XD用点数換算表!$C$14,IF(W113="ベスト4",[1]現行XD用点数換算表!$D$14,[1]現行XD用点数換算表!$E$14))))</f>
        <v>0</v>
      </c>
      <c r="Y113" s="32"/>
      <c r="Z113" s="35">
        <f>IF(Y113="",0,IF(Y113="優勝",[2]現行XD用点数換算表!$B$15,IF(Y113="準優勝",[2]現行XD用点数換算表!$C$15,IF(Y113="ベスト4",[2]現行XD用点数換算表!$D$15,IF(Y113="ベスト8",[2]現行XD用点数換算表!$E$15,IF(Y113="ベスト16",[2]現行XD用点数換算表!$F$15,IF(Y113="ベスト32",[2]現行XD用点数換算表!$G$15,"")))))))</f>
        <v>0</v>
      </c>
      <c r="AA113" s="32"/>
      <c r="AB113" s="35">
        <f>IF(AA113="",0,IF(AA113="優勝",[1]現行XD用点数換算表!$B$16,IF(AA113="準優勝",[1]現行XD用点数換算表!$C$16,IF(AA113="ベスト4",[1]現行XD用点数換算表!$D$16,IF(AA113="ベスト8",[1]現行XD用点数換算表!$E$16,IF(AA113="ベスト16",[1]現行XD用点数換算表!$F$16,IF(AA113="ベスト32",[1]現行XD用点数換算表!$G$16,"")))))))</f>
        <v>0</v>
      </c>
      <c r="AC113" s="32" t="s">
        <v>5</v>
      </c>
      <c r="AD113" s="35">
        <f>IF(AC113="",0,IF(AC113="優勝",[1]現行XD用点数換算表!$B$17,IF(AC113="準優勝",[1]現行XD用点数換算表!$C$17,IF(AC113="ベスト4",[1]現行XD用点数換算表!$D$17,IF(AC113="ベスト8",[1]現行XD用点数換算表!$E$17,IF(AC113="ベスト16",[1]現行XD用点数換算表!$F$17,IF(AC113="ベスト32",[1]現行XD用点数換算表!$G$17,"")))))))</f>
        <v>24</v>
      </c>
      <c r="AE113" s="32"/>
      <c r="AF113" s="35">
        <f>IF(AE113="",0,IF(AE113="優勝",[1]現行XD用点数換算表!$B$18,IF(AE113="準優勝",[1]現行XD用点数換算表!$C$18,IF(AE113="ベスト4",[1]現行XD用点数換算表!$D$18,IF(AE113="ベスト8",[1]現行XD用点数換算表!$E$18,[1]現行XD用点数換算表!$F$18)))))</f>
        <v>0</v>
      </c>
      <c r="AG113" s="32"/>
      <c r="AH113" s="35">
        <f>IF(AG113="",0,IF(AG113="優勝",[1]現行XD用点数換算表!$B$19,IF(AG113="準優勝",[1]現行XD用点数換算表!$C$19,IF(AG113="ベスト4",[1]現行XD用点数換算表!$D$19,IF(AG113="ベスト8",[1]現行XD用点数換算表!$E$19,[1]現行XD用点数換算表!$F$19)))))</f>
        <v>0</v>
      </c>
      <c r="AI113" s="35">
        <f t="shared" si="18"/>
        <v>34</v>
      </c>
      <c r="AJ113" s="57"/>
    </row>
    <row r="114" spans="1:36" ht="15" customHeight="1" x14ac:dyDescent="0.55000000000000004">
      <c r="A114" s="56">
        <v>56</v>
      </c>
      <c r="B114" s="32" t="s">
        <v>274</v>
      </c>
      <c r="C114" s="32" t="s">
        <v>253</v>
      </c>
      <c r="D114" s="32">
        <v>2</v>
      </c>
      <c r="E114" s="29" t="s">
        <v>200</v>
      </c>
      <c r="F114" s="31" t="s">
        <v>226</v>
      </c>
      <c r="G114" s="32"/>
      <c r="H114" s="30">
        <f>IF(G114="",0,IF(G114="優勝",[1]現行XD用点数換算表!$B$2,IF(G114="準優勝",[1]現行XD用点数換算表!$C$2,IF(G114="ベスト4",[1]現行XD用点数換算表!$D$2,[1]現行XD用点数換算表!$E$2))))</f>
        <v>0</v>
      </c>
      <c r="I114" s="32"/>
      <c r="J114" s="35">
        <f>IF(I114="",0,IF(I114="優勝",[1]現行XD用点数換算表!$B$3,IF(I114="準優勝",[1]現行XD用点数換算表!$C$3,IF(I114="ベスト4",[1]現行XD用点数換算表!$D$3,[1]現行XD用点数換算表!$E$3))))</f>
        <v>0</v>
      </c>
      <c r="K114" s="32"/>
      <c r="L114" s="35">
        <f>IF(K114="",0,IF(K114="優勝",[2]現行XD用点数換算表!$B$4,IF(K114="準優勝",[2]現行XD用点数換算表!$C$4,IF(K114="ベスト4",[2]現行XD用点数換算表!$D$4,IF(K114="ベスト8",[2]現行XD用点数換算表!$E$4,IF(K114="ベスト16",[2]現行XD用点数換算表!$F$4,IF(K114="ベスト32",[2]現行XD用点数換算表!$G$4,"")))))))</f>
        <v>0</v>
      </c>
      <c r="M114" s="32"/>
      <c r="N114" s="35">
        <f>IF(M114="",0,IF(M114="優勝",[1]現行XD用点数換算表!$B$5,IF(M114="準優勝",[1]現行XD用点数換算表!$C$5,IF(M114="ベスト4",[1]現行XD用点数換算表!$D$5,IF(M114="ベスト8",[1]現行XD用点数換算表!$E$5,IF(M114="ベスト16",[1]現行XD用点数換算表!$F$5,IF(M114="ベスト32",[1]現行XD用点数換算表!$G$5,"")))))))</f>
        <v>0</v>
      </c>
      <c r="O114" s="32"/>
      <c r="P114" s="35">
        <f>IF(O114="",0,IF(O114="優勝",[1]現行XD用点数換算表!$B$6,IF(O114="準優勝",[1]現行XD用点数換算表!$C$6,IF(O114="ベスト4",[1]現行XD用点数換算表!$D$6,IF(O114="ベスト8",[1]現行XD用点数換算表!$E$6,IF(O114="ベスト16",[1]現行XD用点数換算表!$F$6,IF(O114="ベスト32",[1]現行XD用点数換算表!$G$6,"")))))))</f>
        <v>0</v>
      </c>
      <c r="Q114" s="32"/>
      <c r="R114" s="35">
        <f>IF(Q114="",0,IF(Q114="優勝",[1]現行XD用点数換算表!$B$7,IF(Q114="準優勝",[1]現行XD用点数換算表!$C$7,IF(Q114="ベスト4",[1]現行XD用点数換算表!$D$7,IF(Q114="ベスト8",[1]現行XD用点数換算表!$E$7,[1]現行XD用点数換算表!$F$7)))))</f>
        <v>0</v>
      </c>
      <c r="S114" s="32"/>
      <c r="T114" s="35">
        <f>IF(S114="",0,IF(S114="優勝",[1]現行XD用点数換算表!$B$8,IF(S114="準優勝",[1]現行XD用点数換算表!$C$8,IF(S114="ベスト4",[1]現行XD用点数換算表!$D$8,IF(S114="ベスト8",[1]現行XD用点数換算表!$E$8,[1]現行XD用点数換算表!$F$8)))))</f>
        <v>0</v>
      </c>
      <c r="U114" s="32"/>
      <c r="V114" s="36">
        <f>IF(U114="",0,IF(U114="優勝",[1]現行XD用点数換算表!$B$13,IF(U114="準優勝",[1]現行XD用点数換算表!$C$13,IF(U114="ベスト4",[1]現行XD用点数換算表!$D$13,[1]現行XD用点数換算表!$E$13))))</f>
        <v>0</v>
      </c>
      <c r="W114" s="32"/>
      <c r="X114" s="35">
        <f>IF(W114="",0,IF(W114="優勝",[1]現行XD用点数換算表!$B$14,IF(W114="準優勝",[1]現行XD用点数換算表!$C$14,IF(W114="ベスト4",[1]現行XD用点数換算表!$D$14,[1]現行XD用点数換算表!$E$14))))</f>
        <v>0</v>
      </c>
      <c r="Y114" s="32"/>
      <c r="Z114" s="35">
        <f>IF(Y114="",0,IF(Y114="優勝",[2]現行XD用点数換算表!$B$15,IF(Y114="準優勝",[2]現行XD用点数換算表!$C$15,IF(Y114="ベスト4",[2]現行XD用点数換算表!$D$15,IF(Y114="ベスト8",[2]現行XD用点数換算表!$E$15,IF(Y114="ベスト16",[2]現行XD用点数換算表!$F$15,IF(Y114="ベスト32",[2]現行XD用点数換算表!$G$15,"")))))))</f>
        <v>0</v>
      </c>
      <c r="AA114" s="32"/>
      <c r="AB114" s="35">
        <f>IF(AA114="",0,IF(AA114="優勝",[1]現行XD用点数換算表!$B$16,IF(AA114="準優勝",[1]現行XD用点数換算表!$C$16,IF(AA114="ベスト4",[1]現行XD用点数換算表!$D$16,IF(AA114="ベスト8",[1]現行XD用点数換算表!$E$16,IF(AA114="ベスト16",[1]現行XD用点数換算表!$F$16,IF(AA114="ベスト32",[1]現行XD用点数換算表!$G$16,"")))))))</f>
        <v>0</v>
      </c>
      <c r="AC114" s="32"/>
      <c r="AD114" s="35">
        <f>IF(AC114="",0,IF(AC114="優勝",[1]現行XD用点数換算表!$B$17,IF(AC114="準優勝",[1]現行XD用点数換算表!$C$17,IF(AC114="ベスト4",[1]現行XD用点数換算表!$D$17,IF(AC114="ベスト8",[1]現行XD用点数換算表!$E$17,IF(AC114="ベスト16",[1]現行XD用点数換算表!$F$17,IF(AC114="ベスト32",[1]現行XD用点数換算表!$G$17,"")))))))</f>
        <v>0</v>
      </c>
      <c r="AE114" s="32"/>
      <c r="AF114" s="35">
        <f>IF(AE114="",0,IF(AE114="優勝",[1]現行XD用点数換算表!$B$18,IF(AE114="準優勝",[1]現行XD用点数換算表!$C$18,IF(AE114="ベスト4",[1]現行XD用点数換算表!$D$18,IF(AE114="ベスト8",[1]現行XD用点数換算表!$E$18,[1]現行XD用点数換算表!$F$18)))))</f>
        <v>0</v>
      </c>
      <c r="AG114" s="32"/>
      <c r="AH114" s="35">
        <f>IF(AG114="",0,IF(AG114="優勝",[1]現行XD用点数換算表!$B$19,IF(AG114="準優勝",[1]現行XD用点数換算表!$C$19,IF(AG114="ベスト4",[1]現行XD用点数換算表!$D$19,IF(AG114="ベスト8",[1]現行XD用点数換算表!$E$19,[1]現行XD用点数換算表!$F$19)))))</f>
        <v>0</v>
      </c>
      <c r="AI114" s="35">
        <f t="shared" si="18"/>
        <v>0</v>
      </c>
      <c r="AJ114" s="56">
        <f t="shared" si="14"/>
        <v>30</v>
      </c>
    </row>
    <row r="115" spans="1:36" ht="15" customHeight="1" x14ac:dyDescent="0.55000000000000004">
      <c r="A115" s="57"/>
      <c r="B115" s="32" t="s">
        <v>273</v>
      </c>
      <c r="C115" s="32" t="s">
        <v>249</v>
      </c>
      <c r="D115" s="32">
        <v>1</v>
      </c>
      <c r="E115" s="29" t="s">
        <v>200</v>
      </c>
      <c r="F115" s="31" t="s">
        <v>226</v>
      </c>
      <c r="G115" s="32"/>
      <c r="H115" s="30">
        <f>IF(G115="",0,IF(G115="優勝",[1]現行XD用点数換算表!$B$2,IF(G115="準優勝",[1]現行XD用点数換算表!$C$2,IF(G115="ベスト4",[1]現行XD用点数換算表!$D$2,[1]現行XD用点数換算表!$E$2))))</f>
        <v>0</v>
      </c>
      <c r="I115" s="32" t="s">
        <v>3</v>
      </c>
      <c r="J115" s="35">
        <f>IF(I115="",0,IF(I115="優勝",[1]現行XD用点数換算表!$B$3,IF(I115="準優勝",[1]現行XD用点数換算表!$C$3,IF(I115="ベスト4",[1]現行XD用点数換算表!$D$3,[1]現行XD用点数換算表!$E$3))))</f>
        <v>30</v>
      </c>
      <c r="K115" s="32"/>
      <c r="L115" s="35">
        <f>IF(K115="",0,IF(K115="優勝",[2]現行XD用点数換算表!$B$4,IF(K115="準優勝",[2]現行XD用点数換算表!$C$4,IF(K115="ベスト4",[2]現行XD用点数換算表!$D$4,IF(K115="ベスト8",[2]現行XD用点数換算表!$E$4,IF(K115="ベスト16",[2]現行XD用点数換算表!$F$4,IF(K115="ベスト32",[2]現行XD用点数換算表!$G$4,"")))))))</f>
        <v>0</v>
      </c>
      <c r="M115" s="32"/>
      <c r="N115" s="35">
        <f>IF(M115="",0,IF(M115="優勝",[1]現行XD用点数換算表!$B$5,IF(M115="準優勝",[1]現行XD用点数換算表!$C$5,IF(M115="ベスト4",[1]現行XD用点数換算表!$D$5,IF(M115="ベスト8",[1]現行XD用点数換算表!$E$5,IF(M115="ベスト16",[1]現行XD用点数換算表!$F$5,IF(M115="ベスト32",[1]現行XD用点数換算表!$G$5,"")))))))</f>
        <v>0</v>
      </c>
      <c r="O115" s="32"/>
      <c r="P115" s="35">
        <f>IF(O115="",0,IF(O115="優勝",[1]現行XD用点数換算表!$B$6,IF(O115="準優勝",[1]現行XD用点数換算表!$C$6,IF(O115="ベスト4",[1]現行XD用点数換算表!$D$6,IF(O115="ベスト8",[1]現行XD用点数換算表!$E$6,IF(O115="ベスト16",[1]現行XD用点数換算表!$F$6,IF(O115="ベスト32",[1]現行XD用点数換算表!$G$6,"")))))))</f>
        <v>0</v>
      </c>
      <c r="Q115" s="32"/>
      <c r="R115" s="35">
        <f>IF(Q115="",0,IF(Q115="優勝",[1]現行XD用点数換算表!$B$7,IF(Q115="準優勝",[1]現行XD用点数換算表!$C$7,IF(Q115="ベスト4",[1]現行XD用点数換算表!$D$7,IF(Q115="ベスト8",[1]現行XD用点数換算表!$E$7,[1]現行XD用点数換算表!$F$7)))))</f>
        <v>0</v>
      </c>
      <c r="S115" s="32"/>
      <c r="T115" s="35">
        <f>IF(S115="",0,IF(S115="優勝",[1]現行XD用点数換算表!$B$8,IF(S115="準優勝",[1]現行XD用点数換算表!$C$8,IF(S115="ベスト4",[1]現行XD用点数換算表!$D$8,IF(S115="ベスト8",[1]現行XD用点数換算表!$E$8,[1]現行XD用点数換算表!$F$8)))))</f>
        <v>0</v>
      </c>
      <c r="U115" s="32"/>
      <c r="V115" s="36">
        <f>IF(U115="",0,IF(U115="優勝",[1]現行XD用点数換算表!$B$13,IF(U115="準優勝",[1]現行XD用点数換算表!$C$13,IF(U115="ベスト4",[1]現行XD用点数換算表!$D$13,[1]現行XD用点数換算表!$E$13))))</f>
        <v>0</v>
      </c>
      <c r="W115" s="32"/>
      <c r="X115" s="35">
        <f>IF(W115="",0,IF(W115="優勝",[1]現行XD用点数換算表!$B$14,IF(W115="準優勝",[1]現行XD用点数換算表!$C$14,IF(W115="ベスト4",[1]現行XD用点数換算表!$D$14,[1]現行XD用点数換算表!$E$14))))</f>
        <v>0</v>
      </c>
      <c r="Y115" s="32"/>
      <c r="Z115" s="35">
        <f>IF(Y115="",0,IF(Y115="優勝",[2]現行XD用点数換算表!$B$15,IF(Y115="準優勝",[2]現行XD用点数換算表!$C$15,IF(Y115="ベスト4",[2]現行XD用点数換算表!$D$15,IF(Y115="ベスト8",[2]現行XD用点数換算表!$E$15,IF(Y115="ベスト16",[2]現行XD用点数換算表!$F$15,IF(Y115="ベスト32",[2]現行XD用点数換算表!$G$15,"")))))))</f>
        <v>0</v>
      </c>
      <c r="AA115" s="32"/>
      <c r="AB115" s="35">
        <f>IF(AA115="",0,IF(AA115="優勝",[1]現行XD用点数換算表!$B$16,IF(AA115="準優勝",[1]現行XD用点数換算表!$C$16,IF(AA115="ベスト4",[1]現行XD用点数換算表!$D$16,IF(AA115="ベスト8",[1]現行XD用点数換算表!$E$16,IF(AA115="ベスト16",[1]現行XD用点数換算表!$F$16,IF(AA115="ベスト32",[1]現行XD用点数換算表!$G$16,"")))))))</f>
        <v>0</v>
      </c>
      <c r="AC115" s="32"/>
      <c r="AD115" s="35">
        <f>IF(AC115="",0,IF(AC115="優勝",[1]現行XD用点数換算表!$B$17,IF(AC115="準優勝",[1]現行XD用点数換算表!$C$17,IF(AC115="ベスト4",[1]現行XD用点数換算表!$D$17,IF(AC115="ベスト8",[1]現行XD用点数換算表!$E$17,IF(AC115="ベスト16",[1]現行XD用点数換算表!$F$17,IF(AC115="ベスト32",[1]現行XD用点数換算表!$G$17,"")))))))</f>
        <v>0</v>
      </c>
      <c r="AE115" s="32"/>
      <c r="AF115" s="35">
        <f>IF(AE115="",0,IF(AE115="優勝",[1]現行XD用点数換算表!$B$18,IF(AE115="準優勝",[1]現行XD用点数換算表!$C$18,IF(AE115="ベスト4",[1]現行XD用点数換算表!$D$18,IF(AE115="ベスト8",[1]現行XD用点数換算表!$E$18,[1]現行XD用点数換算表!$F$18)))))</f>
        <v>0</v>
      </c>
      <c r="AG115" s="32"/>
      <c r="AH115" s="35">
        <f>IF(AG115="",0,IF(AG115="優勝",[1]現行XD用点数換算表!$B$19,IF(AG115="準優勝",[1]現行XD用点数換算表!$C$19,IF(AG115="ベスト4",[1]現行XD用点数換算表!$D$19,IF(AG115="ベスト8",[1]現行XD用点数換算表!$E$19,[1]現行XD用点数換算表!$F$19)))))</f>
        <v>0</v>
      </c>
      <c r="AI115" s="35">
        <f t="shared" si="18"/>
        <v>30</v>
      </c>
      <c r="AJ115" s="57"/>
    </row>
    <row r="116" spans="1:36" ht="15" customHeight="1" x14ac:dyDescent="0.55000000000000004">
      <c r="A116" s="56">
        <v>57</v>
      </c>
      <c r="B116" s="32" t="s">
        <v>272</v>
      </c>
      <c r="C116" s="32" t="s">
        <v>241</v>
      </c>
      <c r="D116" s="32">
        <v>4</v>
      </c>
      <c r="E116" s="29" t="s">
        <v>200</v>
      </c>
      <c r="F116" s="31" t="s">
        <v>226</v>
      </c>
      <c r="G116" s="32"/>
      <c r="H116" s="30">
        <f>IF(G116="",0,IF(G116="優勝",[1]現行XD用点数換算表!$B$2,IF(G116="準優勝",[1]現行XD用点数換算表!$C$2,IF(G116="ベスト4",[1]現行XD用点数換算表!$D$2,[1]現行XD用点数換算表!$E$2))))</f>
        <v>0</v>
      </c>
      <c r="I116" s="32"/>
      <c r="J116" s="35">
        <f>IF(I116="",0,IF(I116="優勝",[1]現行XD用点数換算表!$B$3,IF(I116="準優勝",[1]現行XD用点数換算表!$C$3,IF(I116="ベスト4",[1]現行XD用点数換算表!$D$3,[1]現行XD用点数換算表!$E$3))))</f>
        <v>0</v>
      </c>
      <c r="K116" s="32"/>
      <c r="L116" s="35">
        <f>IF(K116="",0,IF(K116="優勝",[2]現行XD用点数換算表!$B$4,IF(K116="準優勝",[2]現行XD用点数換算表!$C$4,IF(K116="ベスト4",[2]現行XD用点数換算表!$D$4,IF(K116="ベスト8",[2]現行XD用点数換算表!$E$4,IF(K116="ベスト16",[2]現行XD用点数換算表!$F$4,IF(K116="ベスト32",[2]現行XD用点数換算表!$G$4,"")))))))</f>
        <v>0</v>
      </c>
      <c r="M116" s="32"/>
      <c r="N116" s="35">
        <f>IF(M116="",0,IF(M116="優勝",[1]現行XD用点数換算表!$B$5,IF(M116="準優勝",[1]現行XD用点数換算表!$C$5,IF(M116="ベスト4",[1]現行XD用点数換算表!$D$5,IF(M116="ベスト8",[1]現行XD用点数換算表!$E$5,IF(M116="ベスト16",[1]現行XD用点数換算表!$F$5,IF(M116="ベスト32",[1]現行XD用点数換算表!$G$5,"")))))))</f>
        <v>0</v>
      </c>
      <c r="O116" s="32"/>
      <c r="P116" s="35">
        <f>IF(O116="",0,IF(O116="優勝",[1]現行XD用点数換算表!$B$6,IF(O116="準優勝",[1]現行XD用点数換算表!$C$6,IF(O116="ベスト4",[1]現行XD用点数換算表!$D$6,IF(O116="ベスト8",[1]現行XD用点数換算表!$E$6,IF(O116="ベスト16",[1]現行XD用点数換算表!$F$6,IF(O116="ベスト32",[1]現行XD用点数換算表!$G$6,"")))))))</f>
        <v>0</v>
      </c>
      <c r="Q116" s="32"/>
      <c r="R116" s="35">
        <f>IF(Q116="",0,IF(Q116="優勝",[1]現行XD用点数換算表!$B$7,IF(Q116="準優勝",[1]現行XD用点数換算表!$C$7,IF(Q116="ベスト4",[1]現行XD用点数換算表!$D$7,IF(Q116="ベスト8",[1]現行XD用点数換算表!$E$7,[1]現行XD用点数換算表!$F$7)))))</f>
        <v>0</v>
      </c>
      <c r="S116" s="32"/>
      <c r="T116" s="35">
        <f>IF(S116="",0,IF(S116="優勝",[1]現行XD用点数換算表!$B$8,IF(S116="準優勝",[1]現行XD用点数換算表!$C$8,IF(S116="ベスト4",[1]現行XD用点数換算表!$D$8,IF(S116="ベスト8",[1]現行XD用点数換算表!$E$8,[1]現行XD用点数換算表!$F$8)))))</f>
        <v>0</v>
      </c>
      <c r="U116" s="32"/>
      <c r="V116" s="36">
        <f>IF(U116="",0,IF(U116="優勝",[1]現行XD用点数換算表!$B$13,IF(U116="準優勝",[1]現行XD用点数換算表!$C$13,IF(U116="ベスト4",[1]現行XD用点数換算表!$D$13,[1]現行XD用点数換算表!$E$13))))</f>
        <v>0</v>
      </c>
      <c r="W116" s="32"/>
      <c r="X116" s="35">
        <f>IF(W116="",0,IF(W116="優勝",[1]現行XD用点数換算表!$B$14,IF(W116="準優勝",[1]現行XD用点数換算表!$C$14,IF(W116="ベスト4",[1]現行XD用点数換算表!$D$14,[1]現行XD用点数換算表!$E$14))))</f>
        <v>0</v>
      </c>
      <c r="Y116" s="32"/>
      <c r="Z116" s="35">
        <f>IF(Y116="",0,IF(Y116="優勝",[2]現行XD用点数換算表!$B$15,IF(Y116="準優勝",[2]現行XD用点数換算表!$C$15,IF(Y116="ベスト4",[2]現行XD用点数換算表!$D$15,IF(Y116="ベスト8",[2]現行XD用点数換算表!$E$15,IF(Y116="ベスト16",[2]現行XD用点数換算表!$F$15,IF(Y116="ベスト32",[2]現行XD用点数換算表!$G$15,"")))))))</f>
        <v>0</v>
      </c>
      <c r="AA116" s="32"/>
      <c r="AB116" s="35">
        <f>IF(AA116="",0,IF(AA116="優勝",[1]現行XD用点数換算表!$B$16,IF(AA116="準優勝",[1]現行XD用点数換算表!$C$16,IF(AA116="ベスト4",[1]現行XD用点数換算表!$D$16,IF(AA116="ベスト8",[1]現行XD用点数換算表!$E$16,IF(AA116="ベスト16",[1]現行XD用点数換算表!$F$16,IF(AA116="ベスト32",[1]現行XD用点数換算表!$G$16,"")))))))</f>
        <v>0</v>
      </c>
      <c r="AC116" s="32"/>
      <c r="AD116" s="35">
        <f>IF(AC116="",0,IF(AC116="優勝",[1]現行XD用点数換算表!$B$17,IF(AC116="準優勝",[1]現行XD用点数換算表!$C$17,IF(AC116="ベスト4",[1]現行XD用点数換算表!$D$17,IF(AC116="ベスト8",[1]現行XD用点数換算表!$E$17,IF(AC116="ベスト16",[1]現行XD用点数換算表!$F$17,IF(AC116="ベスト32",[1]現行XD用点数換算表!$G$17,"")))))))</f>
        <v>0</v>
      </c>
      <c r="AE116" s="32"/>
      <c r="AF116" s="35">
        <f>IF(AE116="",0,IF(AE116="優勝",[1]現行XD用点数換算表!$B$18,IF(AE116="準優勝",[1]現行XD用点数換算表!$C$18,IF(AE116="ベスト4",[1]現行XD用点数換算表!$D$18,IF(AE116="ベスト8",[1]現行XD用点数換算表!$E$18,[1]現行XD用点数換算表!$F$18)))))</f>
        <v>0</v>
      </c>
      <c r="AG116" s="32"/>
      <c r="AH116" s="35">
        <f>IF(AG116="",0,IF(AG116="優勝",[1]現行XD用点数換算表!$B$19,IF(AG116="準優勝",[1]現行XD用点数換算表!$C$19,IF(AG116="ベスト4",[1]現行XD用点数換算表!$D$19,IF(AG116="ベスト8",[1]現行XD用点数換算表!$E$19,[1]現行XD用点数換算表!$F$19)))))</f>
        <v>0</v>
      </c>
      <c r="AI116" s="35">
        <f t="shared" si="18"/>
        <v>0</v>
      </c>
      <c r="AJ116" s="56">
        <f t="shared" si="14"/>
        <v>30</v>
      </c>
    </row>
    <row r="117" spans="1:36" ht="15" customHeight="1" x14ac:dyDescent="0.55000000000000004">
      <c r="A117" s="57"/>
      <c r="B117" s="32" t="s">
        <v>271</v>
      </c>
      <c r="C117" s="32" t="s">
        <v>241</v>
      </c>
      <c r="D117" s="32">
        <v>2</v>
      </c>
      <c r="E117" s="29" t="s">
        <v>200</v>
      </c>
      <c r="F117" s="31" t="s">
        <v>226</v>
      </c>
      <c r="G117" s="32"/>
      <c r="H117" s="30">
        <f>IF(G117="",0,IF(G117="優勝",[1]現行XD用点数換算表!$B$2,IF(G117="準優勝",[1]現行XD用点数換算表!$C$2,IF(G117="ベスト4",[1]現行XD用点数換算表!$D$2,[1]現行XD用点数換算表!$E$2))))</f>
        <v>0</v>
      </c>
      <c r="I117" s="32"/>
      <c r="J117" s="35">
        <f>IF(I117="",0,IF(I117="優勝",[1]現行XD用点数換算表!$B$3,IF(I117="準優勝",[1]現行XD用点数換算表!$C$3,IF(I117="ベスト4",[1]現行XD用点数換算表!$D$3,[1]現行XD用点数換算表!$E$3))))</f>
        <v>0</v>
      </c>
      <c r="K117" s="32"/>
      <c r="L117" s="35">
        <f>IF(K117="",0,IF(K117="優勝",[2]現行XD用点数換算表!$B$4,IF(K117="準優勝",[2]現行XD用点数換算表!$C$4,IF(K117="ベスト4",[2]現行XD用点数換算表!$D$4,IF(K117="ベスト8",[2]現行XD用点数換算表!$E$4,IF(K117="ベスト16",[2]現行XD用点数換算表!$F$4,IF(K117="ベスト32",[2]現行XD用点数換算表!$G$4,"")))))))</f>
        <v>0</v>
      </c>
      <c r="M117" s="32"/>
      <c r="N117" s="35">
        <f>IF(M117="",0,IF(M117="優勝",[1]現行XD用点数換算表!$B$5,IF(M117="準優勝",[1]現行XD用点数換算表!$C$5,IF(M117="ベスト4",[1]現行XD用点数換算表!$D$5,IF(M117="ベスト8",[1]現行XD用点数換算表!$E$5,IF(M117="ベスト16",[1]現行XD用点数換算表!$F$5,IF(M117="ベスト32",[1]現行XD用点数換算表!$G$5,"")))))))</f>
        <v>0</v>
      </c>
      <c r="O117" s="32" t="s">
        <v>5</v>
      </c>
      <c r="P117" s="35">
        <f>IF(O117="",0,IF(O117="優勝",[1]現行XD用点数換算表!$B$6,IF(O117="準優勝",[1]現行XD用点数換算表!$C$6,IF(O117="ベスト4",[1]現行XD用点数換算表!$D$6,IF(O117="ベスト8",[1]現行XD用点数換算表!$E$6,IF(O117="ベスト16",[1]現行XD用点数換算表!$F$6,IF(O117="ベスト32",[1]現行XD用点数換算表!$G$6,"")))))))</f>
        <v>30</v>
      </c>
      <c r="Q117" s="32"/>
      <c r="R117" s="35">
        <f>IF(Q117="",0,IF(Q117="優勝",[1]現行XD用点数換算表!$B$7,IF(Q117="準優勝",[1]現行XD用点数換算表!$C$7,IF(Q117="ベスト4",[1]現行XD用点数換算表!$D$7,IF(Q117="ベスト8",[1]現行XD用点数換算表!$E$7,[1]現行XD用点数換算表!$F$7)))))</f>
        <v>0</v>
      </c>
      <c r="S117" s="32"/>
      <c r="T117" s="35">
        <f>IF(S117="",0,IF(S117="優勝",[1]現行XD用点数換算表!$B$8,IF(S117="準優勝",[1]現行XD用点数換算表!$C$8,IF(S117="ベスト4",[1]現行XD用点数換算表!$D$8,IF(S117="ベスト8",[1]現行XD用点数換算表!$E$8,[1]現行XD用点数換算表!$F$8)))))</f>
        <v>0</v>
      </c>
      <c r="U117" s="32"/>
      <c r="V117" s="36">
        <f>IF(U117="",0,IF(U117="優勝",[1]現行XD用点数換算表!$B$13,IF(U117="準優勝",[1]現行XD用点数換算表!$C$13,IF(U117="ベスト4",[1]現行XD用点数換算表!$D$13,[1]現行XD用点数換算表!$E$13))))</f>
        <v>0</v>
      </c>
      <c r="W117" s="32"/>
      <c r="X117" s="35">
        <f>IF(W117="",0,IF(W117="優勝",[1]現行XD用点数換算表!$B$14,IF(W117="準優勝",[1]現行XD用点数換算表!$C$14,IF(W117="ベスト4",[1]現行XD用点数換算表!$D$14,[1]現行XD用点数換算表!$E$14))))</f>
        <v>0</v>
      </c>
      <c r="Y117" s="32"/>
      <c r="Z117" s="35">
        <f>IF(Y117="",0,IF(Y117="優勝",[2]現行XD用点数換算表!$B$15,IF(Y117="準優勝",[2]現行XD用点数換算表!$C$15,IF(Y117="ベスト4",[2]現行XD用点数換算表!$D$15,IF(Y117="ベスト8",[2]現行XD用点数換算表!$E$15,IF(Y117="ベスト16",[2]現行XD用点数換算表!$F$15,IF(Y117="ベスト32",[2]現行XD用点数換算表!$G$15,"")))))))</f>
        <v>0</v>
      </c>
      <c r="AA117" s="32"/>
      <c r="AB117" s="35">
        <f>IF(AA117="",0,IF(AA117="優勝",[1]現行XD用点数換算表!$B$16,IF(AA117="準優勝",[1]現行XD用点数換算表!$C$16,IF(AA117="ベスト4",[1]現行XD用点数換算表!$D$16,IF(AA117="ベスト8",[1]現行XD用点数換算表!$E$16,IF(AA117="ベスト16",[1]現行XD用点数換算表!$F$16,IF(AA117="ベスト32",[1]現行XD用点数換算表!$G$16,"")))))))</f>
        <v>0</v>
      </c>
      <c r="AC117" s="32"/>
      <c r="AD117" s="35">
        <f>IF(AC117="",0,IF(AC117="優勝",[1]現行XD用点数換算表!$B$17,IF(AC117="準優勝",[1]現行XD用点数換算表!$C$17,IF(AC117="ベスト4",[1]現行XD用点数換算表!$D$17,IF(AC117="ベスト8",[1]現行XD用点数換算表!$E$17,IF(AC117="ベスト16",[1]現行XD用点数換算表!$F$17,IF(AC117="ベスト32",[1]現行XD用点数換算表!$G$17,"")))))))</f>
        <v>0</v>
      </c>
      <c r="AE117" s="32"/>
      <c r="AF117" s="35">
        <f>IF(AE117="",0,IF(AE117="優勝",[1]現行XD用点数換算表!$B$18,IF(AE117="準優勝",[1]現行XD用点数換算表!$C$18,IF(AE117="ベスト4",[1]現行XD用点数換算表!$D$18,IF(AE117="ベスト8",[1]現行XD用点数換算表!$E$18,[1]現行XD用点数換算表!$F$18)))))</f>
        <v>0</v>
      </c>
      <c r="AG117" s="32"/>
      <c r="AH117" s="35">
        <f>IF(AG117="",0,IF(AG117="優勝",[1]現行XD用点数換算表!$B$19,IF(AG117="準優勝",[1]現行XD用点数換算表!$C$19,IF(AG117="ベスト4",[1]現行XD用点数換算表!$D$19,IF(AG117="ベスト8",[1]現行XD用点数換算表!$E$19,[1]現行XD用点数換算表!$F$19)))))</f>
        <v>0</v>
      </c>
      <c r="AI117" s="35">
        <f t="shared" si="18"/>
        <v>30</v>
      </c>
      <c r="AJ117" s="57"/>
    </row>
    <row r="118" spans="1:36" ht="15" customHeight="1" x14ac:dyDescent="0.55000000000000004">
      <c r="A118" s="56">
        <v>58</v>
      </c>
      <c r="B118" s="32" t="s">
        <v>270</v>
      </c>
      <c r="C118" s="32" t="s">
        <v>241</v>
      </c>
      <c r="D118" s="32">
        <v>3</v>
      </c>
      <c r="E118" s="29" t="s">
        <v>200</v>
      </c>
      <c r="F118" s="31" t="s">
        <v>226</v>
      </c>
      <c r="G118" s="32"/>
      <c r="H118" s="30">
        <f>IF(G118="",0,IF(G118="優勝",[1]現行XD用点数換算表!$B$2,IF(G118="準優勝",[1]現行XD用点数換算表!$C$2,IF(G118="ベスト4",[1]現行XD用点数換算表!$D$2,[1]現行XD用点数換算表!$E$2))))</f>
        <v>0</v>
      </c>
      <c r="I118" s="32"/>
      <c r="J118" s="35">
        <f>IF(I118="",0,IF(I118="優勝",[1]現行XD用点数換算表!$B$3,IF(I118="準優勝",[1]現行XD用点数換算表!$C$3,IF(I118="ベスト4",[1]現行XD用点数換算表!$D$3,[1]現行XD用点数換算表!$E$3))))</f>
        <v>0</v>
      </c>
      <c r="K118" s="32"/>
      <c r="L118" s="35">
        <f>IF(K118="",0,IF(K118="優勝",[2]現行XD用点数換算表!$B$4,IF(K118="準優勝",[2]現行XD用点数換算表!$C$4,IF(K118="ベスト4",[2]現行XD用点数換算表!$D$4,IF(K118="ベスト8",[2]現行XD用点数換算表!$E$4,IF(K118="ベスト16",[2]現行XD用点数換算表!$F$4,IF(K118="ベスト32",[2]現行XD用点数換算表!$G$4,"")))))))</f>
        <v>0</v>
      </c>
      <c r="M118" s="32"/>
      <c r="N118" s="35">
        <f>IF(M118="",0,IF(M118="優勝",[1]現行XD用点数換算表!$B$5,IF(M118="準優勝",[1]現行XD用点数換算表!$C$5,IF(M118="ベスト4",[1]現行XD用点数換算表!$D$5,IF(M118="ベスト8",[1]現行XD用点数換算表!$E$5,IF(M118="ベスト16",[1]現行XD用点数換算表!$F$5,IF(M118="ベスト32",[1]現行XD用点数換算表!$G$5,"")))))))</f>
        <v>0</v>
      </c>
      <c r="O118" s="32"/>
      <c r="P118" s="35">
        <f>IF(O118="",0,IF(O118="優勝",[1]現行XD用点数換算表!$B$6,IF(O118="準優勝",[1]現行XD用点数換算表!$C$6,IF(O118="ベスト4",[1]現行XD用点数換算表!$D$6,IF(O118="ベスト8",[1]現行XD用点数換算表!$E$6,IF(O118="ベスト16",[1]現行XD用点数換算表!$F$6,IF(O118="ベスト32",[1]現行XD用点数換算表!$G$6,"")))))))</f>
        <v>0</v>
      </c>
      <c r="Q118" s="32"/>
      <c r="R118" s="35">
        <f>IF(Q118="",0,IF(Q118="優勝",[1]現行XD用点数換算表!$B$7,IF(Q118="準優勝",[1]現行XD用点数換算表!$C$7,IF(Q118="ベスト4",[1]現行XD用点数換算表!$D$7,IF(Q118="ベスト8",[1]現行XD用点数換算表!$E$7,[1]現行XD用点数換算表!$F$7)))))</f>
        <v>0</v>
      </c>
      <c r="S118" s="32"/>
      <c r="T118" s="35">
        <f>IF(S118="",0,IF(S118="優勝",[1]現行XD用点数換算表!$B$8,IF(S118="準優勝",[1]現行XD用点数換算表!$C$8,IF(S118="ベスト4",[1]現行XD用点数換算表!$D$8,IF(S118="ベスト8",[1]現行XD用点数換算表!$E$8,[1]現行XD用点数換算表!$F$8)))))</f>
        <v>0</v>
      </c>
      <c r="U118" s="32"/>
      <c r="V118" s="36">
        <f>IF(U118="",0,IF(U118="優勝",[1]現行XD用点数換算表!$B$13,IF(U118="準優勝",[1]現行XD用点数換算表!$C$13,IF(U118="ベスト4",[1]現行XD用点数換算表!$D$13,[1]現行XD用点数換算表!$E$13))))</f>
        <v>0</v>
      </c>
      <c r="W118" s="32"/>
      <c r="X118" s="35">
        <f>IF(W118="",0,IF(W118="優勝",[1]現行XD用点数換算表!$B$14,IF(W118="準優勝",[1]現行XD用点数換算表!$C$14,IF(W118="ベスト4",[1]現行XD用点数換算表!$D$14,[1]現行XD用点数換算表!$E$14))))</f>
        <v>0</v>
      </c>
      <c r="Y118" s="32"/>
      <c r="Z118" s="35">
        <f>IF(Y118="",0,IF(Y118="優勝",[2]現行XD用点数換算表!$B$15,IF(Y118="準優勝",[2]現行XD用点数換算表!$C$15,IF(Y118="ベスト4",[2]現行XD用点数換算表!$D$15,IF(Y118="ベスト8",[2]現行XD用点数換算表!$E$15,IF(Y118="ベスト16",[2]現行XD用点数換算表!$F$15,IF(Y118="ベスト32",[2]現行XD用点数換算表!$G$15,"")))))))</f>
        <v>0</v>
      </c>
      <c r="AA118" s="32"/>
      <c r="AB118" s="35">
        <f>IF(AA118="",0,IF(AA118="優勝",[1]現行XD用点数換算表!$B$16,IF(AA118="準優勝",[1]現行XD用点数換算表!$C$16,IF(AA118="ベスト4",[1]現行XD用点数換算表!$D$16,IF(AA118="ベスト8",[1]現行XD用点数換算表!$E$16,IF(AA118="ベスト16",[1]現行XD用点数換算表!$F$16,IF(AA118="ベスト32",[1]現行XD用点数換算表!$G$16,"")))))))</f>
        <v>0</v>
      </c>
      <c r="AC118" s="32"/>
      <c r="AD118" s="35">
        <f>IF(AC118="",0,IF(AC118="優勝",[1]現行XD用点数換算表!$B$17,IF(AC118="準優勝",[1]現行XD用点数換算表!$C$17,IF(AC118="ベスト4",[1]現行XD用点数換算表!$D$17,IF(AC118="ベスト8",[1]現行XD用点数換算表!$E$17,IF(AC118="ベスト16",[1]現行XD用点数換算表!$F$17,IF(AC118="ベスト32",[1]現行XD用点数換算表!$G$17,"")))))))</f>
        <v>0</v>
      </c>
      <c r="AE118" s="32"/>
      <c r="AF118" s="35">
        <f>IF(AE118="",0,IF(AE118="優勝",[1]現行XD用点数換算表!$B$18,IF(AE118="準優勝",[1]現行XD用点数換算表!$C$18,IF(AE118="ベスト4",[1]現行XD用点数換算表!$D$18,IF(AE118="ベスト8",[1]現行XD用点数換算表!$E$18,[1]現行XD用点数換算表!$F$18)))))</f>
        <v>0</v>
      </c>
      <c r="AG118" s="32"/>
      <c r="AH118" s="35">
        <f>IF(AG118="",0,IF(AG118="優勝",[1]現行XD用点数換算表!$B$19,IF(AG118="準優勝",[1]現行XD用点数換算表!$C$19,IF(AG118="ベスト4",[1]現行XD用点数換算表!$D$19,IF(AG118="ベスト8",[1]現行XD用点数換算表!$E$19,[1]現行XD用点数換算表!$F$19)))))</f>
        <v>0</v>
      </c>
      <c r="AI118" s="35">
        <f t="shared" si="18"/>
        <v>0</v>
      </c>
      <c r="AJ118" s="56">
        <f t="shared" si="14"/>
        <v>30</v>
      </c>
    </row>
    <row r="119" spans="1:36" ht="15" customHeight="1" x14ac:dyDescent="0.55000000000000004">
      <c r="A119" s="57"/>
      <c r="B119" s="32" t="s">
        <v>269</v>
      </c>
      <c r="C119" s="32" t="s">
        <v>241</v>
      </c>
      <c r="D119" s="32">
        <v>2</v>
      </c>
      <c r="E119" s="29" t="s">
        <v>200</v>
      </c>
      <c r="F119" s="31" t="s">
        <v>226</v>
      </c>
      <c r="G119" s="32"/>
      <c r="H119" s="30">
        <f>IF(G119="",0,IF(G119="優勝",[1]現行XD用点数換算表!$B$2,IF(G119="準優勝",[1]現行XD用点数換算表!$C$2,IF(G119="ベスト4",[1]現行XD用点数換算表!$D$2,[1]現行XD用点数換算表!$E$2))))</f>
        <v>0</v>
      </c>
      <c r="I119" s="32"/>
      <c r="J119" s="35">
        <f>IF(I119="",0,IF(I119="優勝",[1]現行XD用点数換算表!$B$3,IF(I119="準優勝",[1]現行XD用点数換算表!$C$3,IF(I119="ベスト4",[1]現行XD用点数換算表!$D$3,[1]現行XD用点数換算表!$E$3))))</f>
        <v>0</v>
      </c>
      <c r="K119" s="32"/>
      <c r="L119" s="35">
        <f>IF(K119="",0,IF(K119="優勝",[2]現行XD用点数換算表!$B$4,IF(K119="準優勝",[2]現行XD用点数換算表!$C$4,IF(K119="ベスト4",[2]現行XD用点数換算表!$D$4,IF(K119="ベスト8",[2]現行XD用点数換算表!$E$4,IF(K119="ベスト16",[2]現行XD用点数換算表!$F$4,IF(K119="ベスト32",[2]現行XD用点数換算表!$G$4,"")))))))</f>
        <v>0</v>
      </c>
      <c r="M119" s="32"/>
      <c r="N119" s="35">
        <f>IF(M119="",0,IF(M119="優勝",[1]現行XD用点数換算表!$B$5,IF(M119="準優勝",[1]現行XD用点数換算表!$C$5,IF(M119="ベスト4",[1]現行XD用点数換算表!$D$5,IF(M119="ベスト8",[1]現行XD用点数換算表!$E$5,IF(M119="ベスト16",[1]現行XD用点数換算表!$F$5,IF(M119="ベスト32",[1]現行XD用点数換算表!$G$5,"")))))))</f>
        <v>0</v>
      </c>
      <c r="O119" s="32" t="s">
        <v>5</v>
      </c>
      <c r="P119" s="35">
        <f>IF(O119="",0,IF(O119="優勝",[1]現行XD用点数換算表!$B$6,IF(O119="準優勝",[1]現行XD用点数換算表!$C$6,IF(O119="ベスト4",[1]現行XD用点数換算表!$D$6,IF(O119="ベスト8",[1]現行XD用点数換算表!$E$6,IF(O119="ベスト16",[1]現行XD用点数換算表!$F$6,IF(O119="ベスト32",[1]現行XD用点数換算表!$G$6,"")))))))</f>
        <v>30</v>
      </c>
      <c r="Q119" s="32"/>
      <c r="R119" s="35">
        <f>IF(Q119="",0,IF(Q119="優勝",[1]現行XD用点数換算表!$B$7,IF(Q119="準優勝",[1]現行XD用点数換算表!$C$7,IF(Q119="ベスト4",[1]現行XD用点数換算表!$D$7,IF(Q119="ベスト8",[1]現行XD用点数換算表!$E$7,[1]現行XD用点数換算表!$F$7)))))</f>
        <v>0</v>
      </c>
      <c r="S119" s="32"/>
      <c r="T119" s="35">
        <f>IF(S119="",0,IF(S119="優勝",[1]現行XD用点数換算表!$B$8,IF(S119="準優勝",[1]現行XD用点数換算表!$C$8,IF(S119="ベスト4",[1]現行XD用点数換算表!$D$8,IF(S119="ベスト8",[1]現行XD用点数換算表!$E$8,[1]現行XD用点数換算表!$F$8)))))</f>
        <v>0</v>
      </c>
      <c r="U119" s="32"/>
      <c r="V119" s="36">
        <f>IF(U119="",0,IF(U119="優勝",[1]現行XD用点数換算表!$B$13,IF(U119="準優勝",[1]現行XD用点数換算表!$C$13,IF(U119="ベスト4",[1]現行XD用点数換算表!$D$13,[1]現行XD用点数換算表!$E$13))))</f>
        <v>0</v>
      </c>
      <c r="W119" s="32"/>
      <c r="X119" s="35">
        <f>IF(W119="",0,IF(W119="優勝",[1]現行XD用点数換算表!$B$14,IF(W119="準優勝",[1]現行XD用点数換算表!$C$14,IF(W119="ベスト4",[1]現行XD用点数換算表!$D$14,[1]現行XD用点数換算表!$E$14))))</f>
        <v>0</v>
      </c>
      <c r="Y119" s="32"/>
      <c r="Z119" s="35">
        <f>IF(Y119="",0,IF(Y119="優勝",[2]現行XD用点数換算表!$B$15,IF(Y119="準優勝",[2]現行XD用点数換算表!$C$15,IF(Y119="ベスト4",[2]現行XD用点数換算表!$D$15,IF(Y119="ベスト8",[2]現行XD用点数換算表!$E$15,IF(Y119="ベスト16",[2]現行XD用点数換算表!$F$15,IF(Y119="ベスト32",[2]現行XD用点数換算表!$G$15,"")))))))</f>
        <v>0</v>
      </c>
      <c r="AA119" s="32"/>
      <c r="AB119" s="35">
        <f>IF(AA119="",0,IF(AA119="優勝",[1]現行XD用点数換算表!$B$16,IF(AA119="準優勝",[1]現行XD用点数換算表!$C$16,IF(AA119="ベスト4",[1]現行XD用点数換算表!$D$16,IF(AA119="ベスト8",[1]現行XD用点数換算表!$E$16,IF(AA119="ベスト16",[1]現行XD用点数換算表!$F$16,IF(AA119="ベスト32",[1]現行XD用点数換算表!$G$16,"")))))))</f>
        <v>0</v>
      </c>
      <c r="AC119" s="32"/>
      <c r="AD119" s="35">
        <f>IF(AC119="",0,IF(AC119="優勝",[1]現行XD用点数換算表!$B$17,IF(AC119="準優勝",[1]現行XD用点数換算表!$C$17,IF(AC119="ベスト4",[1]現行XD用点数換算表!$D$17,IF(AC119="ベスト8",[1]現行XD用点数換算表!$E$17,IF(AC119="ベスト16",[1]現行XD用点数換算表!$F$17,IF(AC119="ベスト32",[1]現行XD用点数換算表!$G$17,"")))))))</f>
        <v>0</v>
      </c>
      <c r="AE119" s="32"/>
      <c r="AF119" s="35">
        <f>IF(AE119="",0,IF(AE119="優勝",[1]現行XD用点数換算表!$B$18,IF(AE119="準優勝",[1]現行XD用点数換算表!$C$18,IF(AE119="ベスト4",[1]現行XD用点数換算表!$D$18,IF(AE119="ベスト8",[1]現行XD用点数換算表!$E$18,[1]現行XD用点数換算表!$F$18)))))</f>
        <v>0</v>
      </c>
      <c r="AG119" s="32"/>
      <c r="AH119" s="35">
        <f>IF(AG119="",0,IF(AG119="優勝",[1]現行XD用点数換算表!$B$19,IF(AG119="準優勝",[1]現行XD用点数換算表!$C$19,IF(AG119="ベスト4",[1]現行XD用点数換算表!$D$19,IF(AG119="ベスト8",[1]現行XD用点数換算表!$E$19,[1]現行XD用点数換算表!$F$19)))))</f>
        <v>0</v>
      </c>
      <c r="AI119" s="35">
        <f t="shared" si="18"/>
        <v>30</v>
      </c>
      <c r="AJ119" s="57"/>
    </row>
    <row r="120" spans="1:36" ht="15" customHeight="1" x14ac:dyDescent="0.55000000000000004">
      <c r="A120" s="56">
        <v>59</v>
      </c>
      <c r="B120" s="32" t="s">
        <v>268</v>
      </c>
      <c r="C120" s="32" t="s">
        <v>267</v>
      </c>
      <c r="D120" s="32">
        <v>4</v>
      </c>
      <c r="E120" s="29" t="s">
        <v>200</v>
      </c>
      <c r="F120" s="31" t="s">
        <v>226</v>
      </c>
      <c r="G120" s="32"/>
      <c r="H120" s="30">
        <f>IF(G120="",0,IF(G120="優勝",[1]現行XD用点数換算表!$B$2,IF(G120="準優勝",[1]現行XD用点数換算表!$C$2,IF(G120="ベスト4",[1]現行XD用点数換算表!$D$2,[1]現行XD用点数換算表!$E$2))))</f>
        <v>0</v>
      </c>
      <c r="I120" s="32"/>
      <c r="J120" s="35">
        <f>IF(I120="",0,IF(I120="優勝",[1]現行XD用点数換算表!$B$3,IF(I120="準優勝",[1]現行XD用点数換算表!$C$3,IF(I120="ベスト4",[1]現行XD用点数換算表!$D$3,[1]現行XD用点数換算表!$E$3))))</f>
        <v>0</v>
      </c>
      <c r="K120" s="32"/>
      <c r="L120" s="35">
        <f>IF(K120="",0,IF(K120="優勝",[2]現行XD用点数換算表!$B$4,IF(K120="準優勝",[2]現行XD用点数換算表!$C$4,IF(K120="ベスト4",[2]現行XD用点数換算表!$D$4,IF(K120="ベスト8",[2]現行XD用点数換算表!$E$4,IF(K120="ベスト16",[2]現行XD用点数換算表!$F$4,IF(K120="ベスト32",[2]現行XD用点数換算表!$G$4,"")))))))</f>
        <v>0</v>
      </c>
      <c r="M120" s="32"/>
      <c r="N120" s="35">
        <f>IF(M120="",0,IF(M120="優勝",[1]現行XD用点数換算表!$B$5,IF(M120="準優勝",[1]現行XD用点数換算表!$C$5,IF(M120="ベスト4",[1]現行XD用点数換算表!$D$5,IF(M120="ベスト8",[1]現行XD用点数換算表!$E$5,IF(M120="ベスト16",[1]現行XD用点数換算表!$F$5,IF(M120="ベスト32",[1]現行XD用点数換算表!$G$5,"")))))))</f>
        <v>0</v>
      </c>
      <c r="O120" s="32"/>
      <c r="P120" s="35">
        <f>IF(O120="",0,IF(O120="優勝",[1]現行XD用点数換算表!$B$6,IF(O120="準優勝",[1]現行XD用点数換算表!$C$6,IF(O120="ベスト4",[1]現行XD用点数換算表!$D$6,IF(O120="ベスト8",[1]現行XD用点数換算表!$E$6,IF(O120="ベスト16",[1]現行XD用点数換算表!$F$6,IF(O120="ベスト32",[1]現行XD用点数換算表!$G$6,"")))))))</f>
        <v>0</v>
      </c>
      <c r="Q120" s="32"/>
      <c r="R120" s="35">
        <f>IF(Q120="",0,IF(Q120="優勝",[1]現行XD用点数換算表!$B$7,IF(Q120="準優勝",[1]現行XD用点数換算表!$C$7,IF(Q120="ベスト4",[1]現行XD用点数換算表!$D$7,IF(Q120="ベスト8",[1]現行XD用点数換算表!$E$7,[1]現行XD用点数換算表!$F$7)))))</f>
        <v>0</v>
      </c>
      <c r="S120" s="32"/>
      <c r="T120" s="35">
        <f>IF(S120="",0,IF(S120="優勝",[1]現行XD用点数換算表!$B$8,IF(S120="準優勝",[1]現行XD用点数換算表!$C$8,IF(S120="ベスト4",[1]現行XD用点数換算表!$D$8,IF(S120="ベスト8",[1]現行XD用点数換算表!$E$8,[1]現行XD用点数換算表!$F$8)))))</f>
        <v>0</v>
      </c>
      <c r="U120" s="32"/>
      <c r="V120" s="36">
        <f>IF(U120="",0,IF(U120="優勝",[1]現行XD用点数換算表!$B$13,IF(U120="準優勝",[1]現行XD用点数換算表!$C$13,IF(U120="ベスト4",[1]現行XD用点数換算表!$D$13,[1]現行XD用点数換算表!$E$13))))</f>
        <v>0</v>
      </c>
      <c r="W120" s="32"/>
      <c r="X120" s="35">
        <f>IF(W120="",0,IF(W120="優勝",[1]現行XD用点数換算表!$B$14,IF(W120="準優勝",[1]現行XD用点数換算表!$C$14,IF(W120="ベスト4",[1]現行XD用点数換算表!$D$14,[1]現行XD用点数換算表!$E$14))))</f>
        <v>0</v>
      </c>
      <c r="Y120" s="32"/>
      <c r="Z120" s="35">
        <f>IF(Y120="",0,IF(Y120="優勝",[2]現行XD用点数換算表!$B$15,IF(Y120="準優勝",[2]現行XD用点数換算表!$C$15,IF(Y120="ベスト4",[2]現行XD用点数換算表!$D$15,IF(Y120="ベスト8",[2]現行XD用点数換算表!$E$15,IF(Y120="ベスト16",[2]現行XD用点数換算表!$F$15,IF(Y120="ベスト32",[2]現行XD用点数換算表!$G$15,"")))))))</f>
        <v>0</v>
      </c>
      <c r="AA120" s="32"/>
      <c r="AB120" s="35">
        <f>IF(AA120="",0,IF(AA120="優勝",[1]現行XD用点数換算表!$B$16,IF(AA120="準優勝",[1]現行XD用点数換算表!$C$16,IF(AA120="ベスト4",[1]現行XD用点数換算表!$D$16,IF(AA120="ベスト8",[1]現行XD用点数換算表!$E$16,IF(AA120="ベスト16",[1]現行XD用点数換算表!$F$16,IF(AA120="ベスト32",[1]現行XD用点数換算表!$G$16,"")))))))</f>
        <v>0</v>
      </c>
      <c r="AC120" s="32"/>
      <c r="AD120" s="35">
        <f>IF(AC120="",0,IF(AC120="優勝",[1]現行XD用点数換算表!$B$17,IF(AC120="準優勝",[1]現行XD用点数換算表!$C$17,IF(AC120="ベスト4",[1]現行XD用点数換算表!$D$17,IF(AC120="ベスト8",[1]現行XD用点数換算表!$E$17,IF(AC120="ベスト16",[1]現行XD用点数換算表!$F$17,IF(AC120="ベスト32",[1]現行XD用点数換算表!$G$17,"")))))))</f>
        <v>0</v>
      </c>
      <c r="AE120" s="32"/>
      <c r="AF120" s="35">
        <f>IF(AE120="",0,IF(AE120="優勝",[1]現行XD用点数換算表!$B$18,IF(AE120="準優勝",[1]現行XD用点数換算表!$C$18,IF(AE120="ベスト4",[1]現行XD用点数換算表!$D$18,IF(AE120="ベスト8",[1]現行XD用点数換算表!$E$18,[1]現行XD用点数換算表!$F$18)))))</f>
        <v>0</v>
      </c>
      <c r="AG120" s="32"/>
      <c r="AH120" s="35">
        <f>IF(AG120="",0,IF(AG120="優勝",[1]現行XD用点数換算表!$B$19,IF(AG120="準優勝",[1]現行XD用点数換算表!$C$19,IF(AG120="ベスト4",[1]現行XD用点数換算表!$D$19,IF(AG120="ベスト8",[1]現行XD用点数換算表!$E$19,[1]現行XD用点数換算表!$F$19)))))</f>
        <v>0</v>
      </c>
      <c r="AI120" s="35">
        <f t="shared" si="18"/>
        <v>0</v>
      </c>
      <c r="AJ120" s="56">
        <f t="shared" si="14"/>
        <v>30</v>
      </c>
    </row>
    <row r="121" spans="1:36" ht="15" customHeight="1" x14ac:dyDescent="0.55000000000000004">
      <c r="A121" s="57"/>
      <c r="B121" s="32" t="s">
        <v>266</v>
      </c>
      <c r="C121" s="32" t="s">
        <v>232</v>
      </c>
      <c r="D121" s="32">
        <v>4</v>
      </c>
      <c r="E121" s="29" t="s">
        <v>200</v>
      </c>
      <c r="F121" s="31" t="s">
        <v>226</v>
      </c>
      <c r="G121" s="32"/>
      <c r="H121" s="30">
        <f>IF(G121="",0,IF(G121="優勝",[1]現行XD用点数換算表!$B$2,IF(G121="準優勝",[1]現行XD用点数換算表!$C$2,IF(G121="ベスト4",[1]現行XD用点数換算表!$D$2,[1]現行XD用点数換算表!$E$2))))</f>
        <v>0</v>
      </c>
      <c r="I121" s="32"/>
      <c r="J121" s="35">
        <f>IF(I121="",0,IF(I121="優勝",[1]現行XD用点数換算表!$B$3,IF(I121="準優勝",[1]現行XD用点数換算表!$C$3,IF(I121="ベスト4",[1]現行XD用点数換算表!$D$3,[1]現行XD用点数換算表!$E$3))))</f>
        <v>0</v>
      </c>
      <c r="K121" s="32"/>
      <c r="L121" s="35">
        <f>IF(K121="",0,IF(K121="優勝",[2]現行XD用点数換算表!$B$4,IF(K121="準優勝",[2]現行XD用点数換算表!$C$4,IF(K121="ベスト4",[2]現行XD用点数換算表!$D$4,IF(K121="ベスト8",[2]現行XD用点数換算表!$E$4,IF(K121="ベスト16",[2]現行XD用点数換算表!$F$4,IF(K121="ベスト32",[2]現行XD用点数換算表!$G$4,"")))))))</f>
        <v>0</v>
      </c>
      <c r="M121" s="32"/>
      <c r="N121" s="35">
        <f>IF(M121="",0,IF(M121="優勝",[1]現行XD用点数換算表!$B$5,IF(M121="準優勝",[1]現行XD用点数換算表!$C$5,IF(M121="ベスト4",[1]現行XD用点数換算表!$D$5,IF(M121="ベスト8",[1]現行XD用点数換算表!$E$5,IF(M121="ベスト16",[1]現行XD用点数換算表!$F$5,IF(M121="ベスト32",[1]現行XD用点数換算表!$G$5,"")))))))</f>
        <v>0</v>
      </c>
      <c r="O121" s="32" t="s">
        <v>5</v>
      </c>
      <c r="P121" s="35">
        <f>IF(O121="",0,IF(O121="優勝",[1]現行XD用点数換算表!$B$6,IF(O121="準優勝",[1]現行XD用点数換算表!$C$6,IF(O121="ベスト4",[1]現行XD用点数換算表!$D$6,IF(O121="ベスト8",[1]現行XD用点数換算表!$E$6,IF(O121="ベスト16",[1]現行XD用点数換算表!$F$6,IF(O121="ベスト32",[1]現行XD用点数換算表!$G$6,"")))))))</f>
        <v>30</v>
      </c>
      <c r="Q121" s="32"/>
      <c r="R121" s="35">
        <f>IF(Q121="",0,IF(Q121="優勝",[1]現行XD用点数換算表!$B$7,IF(Q121="準優勝",[1]現行XD用点数換算表!$C$7,IF(Q121="ベスト4",[1]現行XD用点数換算表!$D$7,IF(Q121="ベスト8",[1]現行XD用点数換算表!$E$7,[1]現行XD用点数換算表!$F$7)))))</f>
        <v>0</v>
      </c>
      <c r="S121" s="32"/>
      <c r="T121" s="35">
        <f>IF(S121="",0,IF(S121="優勝",[1]現行XD用点数換算表!$B$8,IF(S121="準優勝",[1]現行XD用点数換算表!$C$8,IF(S121="ベスト4",[1]現行XD用点数換算表!$D$8,IF(S121="ベスト8",[1]現行XD用点数換算表!$E$8,[1]現行XD用点数換算表!$F$8)))))</f>
        <v>0</v>
      </c>
      <c r="U121" s="32"/>
      <c r="V121" s="36">
        <f>IF(U121="",0,IF(U121="優勝",[1]現行XD用点数換算表!$B$13,IF(U121="準優勝",[1]現行XD用点数換算表!$C$13,IF(U121="ベスト4",[1]現行XD用点数換算表!$D$13,[1]現行XD用点数換算表!$E$13))))</f>
        <v>0</v>
      </c>
      <c r="W121" s="32"/>
      <c r="X121" s="35">
        <f>IF(W121="",0,IF(W121="優勝",[1]現行XD用点数換算表!$B$14,IF(W121="準優勝",[1]現行XD用点数換算表!$C$14,IF(W121="ベスト4",[1]現行XD用点数換算表!$D$14,[1]現行XD用点数換算表!$E$14))))</f>
        <v>0</v>
      </c>
      <c r="Y121" s="32"/>
      <c r="Z121" s="35">
        <f>IF(Y121="",0,IF(Y121="優勝",[2]現行XD用点数換算表!$B$15,IF(Y121="準優勝",[2]現行XD用点数換算表!$C$15,IF(Y121="ベスト4",[2]現行XD用点数換算表!$D$15,IF(Y121="ベスト8",[2]現行XD用点数換算表!$E$15,IF(Y121="ベスト16",[2]現行XD用点数換算表!$F$15,IF(Y121="ベスト32",[2]現行XD用点数換算表!$G$15,"")))))))</f>
        <v>0</v>
      </c>
      <c r="AA121" s="32"/>
      <c r="AB121" s="35">
        <f>IF(AA121="",0,IF(AA121="優勝",[1]現行XD用点数換算表!$B$16,IF(AA121="準優勝",[1]現行XD用点数換算表!$C$16,IF(AA121="ベスト4",[1]現行XD用点数換算表!$D$16,IF(AA121="ベスト8",[1]現行XD用点数換算表!$E$16,IF(AA121="ベスト16",[1]現行XD用点数換算表!$F$16,IF(AA121="ベスト32",[1]現行XD用点数換算表!$G$16,"")))))))</f>
        <v>0</v>
      </c>
      <c r="AC121" s="32"/>
      <c r="AD121" s="35">
        <f>IF(AC121="",0,IF(AC121="優勝",[1]現行XD用点数換算表!$B$17,IF(AC121="準優勝",[1]現行XD用点数換算表!$C$17,IF(AC121="ベスト4",[1]現行XD用点数換算表!$D$17,IF(AC121="ベスト8",[1]現行XD用点数換算表!$E$17,IF(AC121="ベスト16",[1]現行XD用点数換算表!$F$17,IF(AC121="ベスト32",[1]現行XD用点数換算表!$G$17,"")))))))</f>
        <v>0</v>
      </c>
      <c r="AE121" s="32"/>
      <c r="AF121" s="35">
        <f>IF(AE121="",0,IF(AE121="優勝",[1]現行XD用点数換算表!$B$18,IF(AE121="準優勝",[1]現行XD用点数換算表!$C$18,IF(AE121="ベスト4",[1]現行XD用点数換算表!$D$18,IF(AE121="ベスト8",[1]現行XD用点数換算表!$E$18,[1]現行XD用点数換算表!$F$18)))))</f>
        <v>0</v>
      </c>
      <c r="AG121" s="32"/>
      <c r="AH121" s="35">
        <f>IF(AG121="",0,IF(AG121="優勝",[1]現行XD用点数換算表!$B$19,IF(AG121="準優勝",[1]現行XD用点数換算表!$C$19,IF(AG121="ベスト4",[1]現行XD用点数換算表!$D$19,IF(AG121="ベスト8",[1]現行XD用点数換算表!$E$19,[1]現行XD用点数換算表!$F$19)))))</f>
        <v>0</v>
      </c>
      <c r="AI121" s="35">
        <f t="shared" si="18"/>
        <v>30</v>
      </c>
      <c r="AJ121" s="57"/>
    </row>
    <row r="122" spans="1:36" ht="15" customHeight="1" x14ac:dyDescent="0.55000000000000004">
      <c r="A122" s="56">
        <v>60</v>
      </c>
      <c r="B122" s="8" t="s">
        <v>31</v>
      </c>
      <c r="C122" s="15" t="s">
        <v>32</v>
      </c>
      <c r="D122" s="9">
        <v>3</v>
      </c>
      <c r="E122" s="20" t="s">
        <v>33</v>
      </c>
      <c r="F122" s="21" t="s">
        <v>34</v>
      </c>
      <c r="G122" s="12"/>
      <c r="H122" s="13">
        <f>IF(G122="",0,IF(G122="優勝",現行XD用点数換算表!$B$2,IF(G122="準優勝",現行XD用点数換算表!$C$2,IF(G122="ベスト4",現行XD用点数換算表!$D$2,現行XD用点数換算表!$E$2))))</f>
        <v>0</v>
      </c>
      <c r="I122" s="12"/>
      <c r="J122" s="8">
        <f>IF(I122="",0,IF(I122="優勝",現行XD用点数換算表!$B$3,IF(I122="準優勝",現行XD用点数換算表!$C$3,IF(I122="ベスト4",現行XD用点数換算表!$D$3,現行XD用点数換算表!$E$3))))</f>
        <v>0</v>
      </c>
      <c r="K122" s="12"/>
      <c r="L122" s="8">
        <f>IF(K122="",0,IF(K122="優勝",[5]現行XD用点数換算表!$B$4,IF(K122="準優勝",[5]現行XD用点数換算表!$C$4,IF(K122="ベスト4",[5]現行XD用点数換算表!$D$4,IF(K122="ベスト8",[5]現行XD用点数換算表!$E$4,IF(K122="ベスト16",[5]現行XD用点数換算表!$F$4,IF(K122="ベスト32",[5]現行XD用点数換算表!$G$4,"")))))))</f>
        <v>0</v>
      </c>
      <c r="M122" s="12"/>
      <c r="N122" s="8">
        <f>IF(M122="",0,IF(M122="優勝",現行XD用点数換算表!$B$5,IF(M122="準優勝",現行XD用点数換算表!$C$5,IF(M122="ベスト4",現行XD用点数換算表!$D$5,IF(M122="ベスト8",現行XD用点数換算表!$E$5,IF(M122="ベスト16",現行XD用点数換算表!$F$5,IF(M122="ベスト32",現行XD用点数換算表!$G$5,"")))))))</f>
        <v>0</v>
      </c>
      <c r="O122" s="12"/>
      <c r="P122" s="8">
        <f>IF(O122="",0,IF(O122="優勝",現行XD用点数換算表!$B$6,IF(O122="準優勝",現行XD用点数換算表!$C$6,IF(O122="ベスト4",現行XD用点数換算表!$D$6,IF(O122="ベスト8",現行XD用点数換算表!$E$6,IF(O122="ベスト16",現行XD用点数換算表!$F$6,IF(O122="ベスト32",現行XD用点数換算表!$G$6,"")))))))</f>
        <v>0</v>
      </c>
      <c r="Q122" s="12"/>
      <c r="R122" s="8">
        <f>IF(Q122="",0,IF(Q122="優勝",現行XD用点数換算表!$B$7,IF(Q122="準優勝",現行XD用点数換算表!$C$7,IF(Q122="ベスト4",現行XD用点数換算表!$D$7,IF(Q122="ベスト8",現行XD用点数換算表!$E$7,現行XD用点数換算表!$F$7)))))</f>
        <v>0</v>
      </c>
      <c r="S122" s="12"/>
      <c r="T122" s="8">
        <f>IF(S122="",0,IF(S122="優勝",現行XD用点数換算表!$B$8,IF(S122="準優勝",現行XD用点数換算表!$C$8,IF(S122="ベスト4",現行XD用点数換算表!$D$8,IF(S122="ベスト8",現行XD用点数換算表!$E$8,現行XD用点数換算表!$F$8)))))</f>
        <v>0</v>
      </c>
      <c r="U122" s="12"/>
      <c r="V122" s="14">
        <f>IF(U122="",0,IF(U122="優勝",現行XD用点数換算表!$B$13,IF(U122="準優勝",現行XD用点数換算表!$C$13,IF(U122="ベスト4",現行XD用点数換算表!$D$13,現行XD用点数換算表!$E$13))))</f>
        <v>0</v>
      </c>
      <c r="W122" s="12"/>
      <c r="X122" s="8">
        <f>IF(W122="",0,IF(W122="優勝",現行XD用点数換算表!$B$14,IF(W122="準優勝",現行XD用点数換算表!$C$14,IF(W122="ベスト4",現行XD用点数換算表!$D$14,現行XD用点数換算表!$E$14))))</f>
        <v>0</v>
      </c>
      <c r="Y122" s="12"/>
      <c r="Z122" s="8">
        <f>IF(Y122="",0,IF(Y122="優勝",[5]現行XD用点数換算表!$B$15,IF(Y122="準優勝",[5]現行XD用点数換算表!$C$15,IF(Y122="ベスト4",[5]現行XD用点数換算表!$D$15,IF(Y122="ベスト8",[5]現行XD用点数換算表!$E$15,IF(Y122="ベスト16",[5]現行XD用点数換算表!$F$15,IF(Y122="ベスト32",[5]現行XD用点数換算表!$G$15,"")))))))</f>
        <v>0</v>
      </c>
      <c r="AA122" s="12"/>
      <c r="AB122" s="8">
        <f>IF(AA122="",0,IF(AA122="優勝",現行XD用点数換算表!$B$16,IF(AA122="準優勝",現行XD用点数換算表!$C$16,IF(AA122="ベスト4",現行XD用点数換算表!$D$16,IF(AA122="ベスト8",現行XD用点数換算表!$E$16,IF(AA122="ベスト16",現行XD用点数換算表!$F$16,IF(AA122="ベスト32",現行XD用点数換算表!$G$16,"")))))))</f>
        <v>0</v>
      </c>
      <c r="AC122" s="12"/>
      <c r="AD122" s="8">
        <f>IF(AC122="",0,IF(AC122="優勝",現行XD用点数換算表!$B$17,IF(AC122="準優勝",現行XD用点数換算表!$C$17,IF(AC122="ベスト4",現行XD用点数換算表!$D$17,IF(AC122="ベスト8",現行XD用点数換算表!$E$17,IF(AC122="ベスト16",現行XD用点数換算表!$F$17,IF(AC122="ベスト32",現行XD用点数換算表!$G$17,"")))))))</f>
        <v>0</v>
      </c>
      <c r="AE122" s="12"/>
      <c r="AF122" s="8">
        <f>IF(AE122="",0,IF(AE122="優勝",現行XD用点数換算表!$B$18,IF(AE122="準優勝",現行XD用点数換算表!$C$18,IF(AE122="ベスト4",現行XD用点数換算表!$D$18,IF(AE122="ベスト8",現行XD用点数換算表!$E$18,現行XD用点数換算表!$F$18)))))</f>
        <v>0</v>
      </c>
      <c r="AG122" s="12"/>
      <c r="AH122" s="8">
        <f>IF(AG122="",0,IF(AG122="優勝",現行XD用点数換算表!$B$19,IF(AG122="準優勝",現行XD用点数換算表!$C$19,IF(AG122="ベスト4",現行XD用点数換算表!$D$19,IF(AG122="ベスト8",現行XD用点数換算表!$E$19,現行XD用点数換算表!$F$19)))))</f>
        <v>0</v>
      </c>
      <c r="AI122" s="8">
        <f t="shared" si="17"/>
        <v>0</v>
      </c>
      <c r="AJ122" s="56">
        <f t="shared" si="14"/>
        <v>30</v>
      </c>
    </row>
    <row r="123" spans="1:36" ht="15" customHeight="1" x14ac:dyDescent="0.55000000000000004">
      <c r="A123" s="57"/>
      <c r="B123" s="12" t="s">
        <v>35</v>
      </c>
      <c r="C123" s="15" t="s">
        <v>32</v>
      </c>
      <c r="D123" s="12">
        <v>4</v>
      </c>
      <c r="E123" s="20" t="s">
        <v>33</v>
      </c>
      <c r="F123" s="22" t="s">
        <v>34</v>
      </c>
      <c r="G123" s="12"/>
      <c r="H123" s="13">
        <f>IF(G123="",0,IF(G123="優勝",現行XD用点数換算表!$B$2,IF(G123="準優勝",現行XD用点数換算表!$C$2,IF(G123="ベスト4",現行XD用点数換算表!$D$2,現行XD用点数換算表!$E$2))))</f>
        <v>0</v>
      </c>
      <c r="I123" s="12"/>
      <c r="J123" s="8">
        <f>IF(I123="",0,IF(I123="優勝",現行XD用点数換算表!$B$3,IF(I123="準優勝",現行XD用点数換算表!$C$3,IF(I123="ベスト4",現行XD用点数換算表!$D$3,現行XD用点数換算表!$E$3))))</f>
        <v>0</v>
      </c>
      <c r="K123" s="12"/>
      <c r="L123" s="8">
        <f>IF(K123="",0,IF(K123="優勝",[5]現行XD用点数換算表!$B$4,IF(K123="準優勝",[5]現行XD用点数換算表!$C$4,IF(K123="ベスト4",[5]現行XD用点数換算表!$D$4,IF(K123="ベスト8",[5]現行XD用点数換算表!$E$4,IF(K123="ベスト16",[5]現行XD用点数換算表!$F$4,IF(K123="ベスト32",[5]現行XD用点数換算表!$G$4,"")))))))</f>
        <v>0</v>
      </c>
      <c r="M123" s="12"/>
      <c r="N123" s="8">
        <f>IF(M123="",0,IF(M123="優勝",現行XD用点数換算表!$B$5,IF(M123="準優勝",現行XD用点数換算表!$C$5,IF(M123="ベスト4",現行XD用点数換算表!$D$5,IF(M123="ベスト8",現行XD用点数換算表!$E$5,IF(M123="ベスト16",現行XD用点数換算表!$F$5,IF(M123="ベスト32",現行XD用点数換算表!$G$5,"")))))))</f>
        <v>0</v>
      </c>
      <c r="O123" s="12" t="s">
        <v>5</v>
      </c>
      <c r="P123" s="8">
        <f>IF(O123="",0,IF(O123="優勝",現行XD用点数換算表!$B$6,IF(O123="準優勝",現行XD用点数換算表!$C$6,IF(O123="ベスト4",現行XD用点数換算表!$D$6,IF(O123="ベスト8",現行XD用点数換算表!$E$6,IF(O123="ベスト16",現行XD用点数換算表!$F$6,IF(O123="ベスト32",現行XD用点数換算表!$G$6,"")))))))</f>
        <v>30</v>
      </c>
      <c r="Q123" s="12"/>
      <c r="R123" s="8">
        <f>IF(Q123="",0,IF(Q123="優勝",現行XD用点数換算表!$B$7,IF(Q123="準優勝",現行XD用点数換算表!$C$7,IF(Q123="ベスト4",現行XD用点数換算表!$D$7,IF(Q123="ベスト8",現行XD用点数換算表!$E$7,現行XD用点数換算表!$F$7)))))</f>
        <v>0</v>
      </c>
      <c r="S123" s="12"/>
      <c r="T123" s="8">
        <f>IF(S123="",0,IF(S123="優勝",現行XD用点数換算表!$B$8,IF(S123="準優勝",現行XD用点数換算表!$C$8,IF(S123="ベスト4",現行XD用点数換算表!$D$8,IF(S123="ベスト8",現行XD用点数換算表!$E$8,現行XD用点数換算表!$F$8)))))</f>
        <v>0</v>
      </c>
      <c r="U123" s="12"/>
      <c r="V123" s="14">
        <f>IF(U123="",0,IF(U123="優勝",現行XD用点数換算表!$B$13,IF(U123="準優勝",現行XD用点数換算表!$C$13,IF(U123="ベスト4",現行XD用点数換算表!$D$13,現行XD用点数換算表!$E$13))))</f>
        <v>0</v>
      </c>
      <c r="W123" s="12"/>
      <c r="X123" s="8">
        <f>IF(W123="",0,IF(W123="優勝",現行XD用点数換算表!$B$14,IF(W123="準優勝",現行XD用点数換算表!$C$14,IF(W123="ベスト4",現行XD用点数換算表!$D$14,現行XD用点数換算表!$E$14))))</f>
        <v>0</v>
      </c>
      <c r="Y123" s="12"/>
      <c r="Z123" s="8">
        <f>IF(Y123="",0,IF(Y123="優勝",[5]現行XD用点数換算表!$B$15,IF(Y123="準優勝",[5]現行XD用点数換算表!$C$15,IF(Y123="ベスト4",[5]現行XD用点数換算表!$D$15,IF(Y123="ベスト8",[5]現行XD用点数換算表!$E$15,IF(Y123="ベスト16",[5]現行XD用点数換算表!$F$15,IF(Y123="ベスト32",[5]現行XD用点数換算表!$G$15,"")))))))</f>
        <v>0</v>
      </c>
      <c r="AA123" s="12"/>
      <c r="AB123" s="8">
        <f>IF(AA123="",0,IF(AA123="優勝",現行XD用点数換算表!$B$16,IF(AA123="準優勝",現行XD用点数換算表!$C$16,IF(AA123="ベスト4",現行XD用点数換算表!$D$16,IF(AA123="ベスト8",現行XD用点数換算表!$E$16,IF(AA123="ベスト16",現行XD用点数換算表!$F$16,IF(AA123="ベスト32",現行XD用点数換算表!$G$16,"")))))))</f>
        <v>0</v>
      </c>
      <c r="AC123" s="12"/>
      <c r="AD123" s="8">
        <f>IF(AC123="",0,IF(AC123="優勝",現行XD用点数換算表!$B$17,IF(AC123="準優勝",現行XD用点数換算表!$C$17,IF(AC123="ベスト4",現行XD用点数換算表!$D$17,IF(AC123="ベスト8",現行XD用点数換算表!$E$17,IF(AC123="ベスト16",現行XD用点数換算表!$F$17,IF(AC123="ベスト32",現行XD用点数換算表!$G$17,"")))))))</f>
        <v>0</v>
      </c>
      <c r="AE123" s="12"/>
      <c r="AF123" s="8">
        <f>IF(AE123="",0,IF(AE123="優勝",現行XD用点数換算表!$B$18,IF(AE123="準優勝",現行XD用点数換算表!$C$18,IF(AE123="ベスト4",現行XD用点数換算表!$D$18,IF(AE123="ベスト8",現行XD用点数換算表!$E$18,現行XD用点数換算表!$F$18)))))</f>
        <v>0</v>
      </c>
      <c r="AG123" s="12"/>
      <c r="AH123" s="8">
        <f>IF(AG123="",0,IF(AG123="優勝",現行XD用点数換算表!$B$19,IF(AG123="準優勝",現行XD用点数換算表!$C$19,IF(AG123="ベスト4",現行XD用点数換算表!$D$19,IF(AG123="ベスト8",現行XD用点数換算表!$E$19,現行XD用点数換算表!$F$19)))))</f>
        <v>0</v>
      </c>
      <c r="AI123" s="8">
        <f t="shared" si="17"/>
        <v>30</v>
      </c>
      <c r="AJ123" s="57"/>
    </row>
    <row r="124" spans="1:36" ht="15" customHeight="1" x14ac:dyDescent="0.55000000000000004">
      <c r="A124" s="56">
        <v>61</v>
      </c>
      <c r="B124" s="32" t="s">
        <v>285</v>
      </c>
      <c r="C124" s="32" t="s">
        <v>251</v>
      </c>
      <c r="D124" s="32">
        <v>3</v>
      </c>
      <c r="E124" s="29" t="s">
        <v>200</v>
      </c>
      <c r="F124" s="31" t="s">
        <v>226</v>
      </c>
      <c r="G124" s="32"/>
      <c r="H124" s="30">
        <f>IF(G124="",0,IF(G124="優勝",[1]現行XD用点数換算表!$B$2,IF(G124="準優勝",[1]現行XD用点数換算表!$C$2,IF(G124="ベスト4",[1]現行XD用点数換算表!$D$2,[1]現行XD用点数換算表!$E$2))))</f>
        <v>0</v>
      </c>
      <c r="I124" s="32"/>
      <c r="J124" s="35">
        <f>IF(I124="",0,IF(I124="優勝",[1]現行XD用点数換算表!$B$3,IF(I124="準優勝",[1]現行XD用点数換算表!$C$3,IF(I124="ベスト4",[1]現行XD用点数換算表!$D$3,[1]現行XD用点数換算表!$E$3))))</f>
        <v>0</v>
      </c>
      <c r="K124" s="32"/>
      <c r="L124" s="35">
        <f>IF(K124="",0,IF(K124="優勝",[2]現行XD用点数換算表!$B$4,IF(K124="準優勝",[2]現行XD用点数換算表!$C$4,IF(K124="ベスト4",[2]現行XD用点数換算表!$D$4,IF(K124="ベスト8",[2]現行XD用点数換算表!$E$4,IF(K124="ベスト16",[2]現行XD用点数換算表!$F$4,IF(K124="ベスト32",[2]現行XD用点数換算表!$G$4,"")))))))</f>
        <v>0</v>
      </c>
      <c r="M124" s="32"/>
      <c r="N124" s="35">
        <f>IF(M124="",0,IF(M124="優勝",[1]現行XD用点数換算表!$B$5,IF(M124="準優勝",[1]現行XD用点数換算表!$C$5,IF(M124="ベスト4",[1]現行XD用点数換算表!$D$5,IF(M124="ベスト8",[1]現行XD用点数換算表!$E$5,IF(M124="ベスト16",[1]現行XD用点数換算表!$F$5,IF(M124="ベスト32",[1]現行XD用点数換算表!$G$5,"")))))))</f>
        <v>0</v>
      </c>
      <c r="O124" s="32" t="s">
        <v>5</v>
      </c>
      <c r="P124" s="35">
        <f>IF(O124="",0,IF(O124="優勝",[1]現行XD用点数換算表!$B$6,IF(O124="準優勝",[1]現行XD用点数換算表!$C$6,IF(O124="ベスト4",[1]現行XD用点数換算表!$D$6,IF(O124="ベスト8",[1]現行XD用点数換算表!$E$6,IF(O124="ベスト16",[1]現行XD用点数換算表!$F$6,IF(O124="ベスト32",[1]現行XD用点数換算表!$G$6,"")))))))</f>
        <v>30</v>
      </c>
      <c r="Q124" s="32"/>
      <c r="R124" s="35">
        <f>IF(Q124="",0,IF(Q124="優勝",[1]現行XD用点数換算表!$B$7,IF(Q124="準優勝",[1]現行XD用点数換算表!$C$7,IF(Q124="ベスト4",[1]現行XD用点数換算表!$D$7,IF(Q124="ベスト8",[1]現行XD用点数換算表!$E$7,[1]現行XD用点数換算表!$F$7)))))</f>
        <v>0</v>
      </c>
      <c r="S124" s="32"/>
      <c r="T124" s="35">
        <f>IF(S124="",0,IF(S124="優勝",[1]現行XD用点数換算表!$B$8,IF(S124="準優勝",[1]現行XD用点数換算表!$C$8,IF(S124="ベスト4",[1]現行XD用点数換算表!$D$8,IF(S124="ベスト8",[1]現行XD用点数換算表!$E$8,[1]現行XD用点数換算表!$F$8)))))</f>
        <v>0</v>
      </c>
      <c r="U124" s="32"/>
      <c r="V124" s="36">
        <f>IF(U124="",0,IF(U124="優勝",[1]現行XD用点数換算表!$B$13,IF(U124="準優勝",[1]現行XD用点数換算表!$C$13,IF(U124="ベスト4",[1]現行XD用点数換算表!$D$13,[1]現行XD用点数換算表!$E$13))))</f>
        <v>0</v>
      </c>
      <c r="W124" s="32"/>
      <c r="X124" s="35">
        <f>IF(W124="",0,IF(W124="優勝",[1]現行XD用点数換算表!$B$14,IF(W124="準優勝",[1]現行XD用点数換算表!$C$14,IF(W124="ベスト4",[1]現行XD用点数換算表!$D$14,[1]現行XD用点数換算表!$E$14))))</f>
        <v>0</v>
      </c>
      <c r="Y124" s="32"/>
      <c r="Z124" s="35">
        <f>IF(Y124="",0,IF(Y124="優勝",[2]現行XD用点数換算表!$B$15,IF(Y124="準優勝",[2]現行XD用点数換算表!$C$15,IF(Y124="ベスト4",[2]現行XD用点数換算表!$D$15,IF(Y124="ベスト8",[2]現行XD用点数換算表!$E$15,IF(Y124="ベスト16",[2]現行XD用点数換算表!$F$15,IF(Y124="ベスト32",[2]現行XD用点数換算表!$G$15,"")))))))</f>
        <v>0</v>
      </c>
      <c r="AA124" s="32"/>
      <c r="AB124" s="35">
        <f>IF(AA124="",0,IF(AA124="優勝",[1]現行XD用点数換算表!$B$16,IF(AA124="準優勝",[1]現行XD用点数換算表!$C$16,IF(AA124="ベスト4",[1]現行XD用点数換算表!$D$16,IF(AA124="ベスト8",[1]現行XD用点数換算表!$E$16,IF(AA124="ベスト16",[1]現行XD用点数換算表!$F$16,IF(AA124="ベスト32",[1]現行XD用点数換算表!$G$16,"")))))))</f>
        <v>0</v>
      </c>
      <c r="AC124" s="32"/>
      <c r="AD124" s="35">
        <f>IF(AC124="",0,IF(AC124="優勝",[1]現行XD用点数換算表!$B$17,IF(AC124="準優勝",[1]現行XD用点数換算表!$C$17,IF(AC124="ベスト4",[1]現行XD用点数換算表!$D$17,IF(AC124="ベスト8",[1]現行XD用点数換算表!$E$17,IF(AC124="ベスト16",[1]現行XD用点数換算表!$F$17,IF(AC124="ベスト32",[1]現行XD用点数換算表!$G$17,"")))))))</f>
        <v>0</v>
      </c>
      <c r="AE124" s="32"/>
      <c r="AF124" s="35">
        <f>IF(AE124="",0,IF(AE124="優勝",[1]現行XD用点数換算表!$B$18,IF(AE124="準優勝",[1]現行XD用点数換算表!$C$18,IF(AE124="ベスト4",[1]現行XD用点数換算表!$D$18,IF(AE124="ベスト8",[1]現行XD用点数換算表!$E$18,[1]現行XD用点数換算表!$F$18)))))</f>
        <v>0</v>
      </c>
      <c r="AG124" s="32"/>
      <c r="AH124" s="35">
        <f>IF(AG124="",0,IF(AG124="優勝",[1]現行XD用点数換算表!$B$19,IF(AG124="準優勝",[1]現行XD用点数換算表!$C$19,IF(AG124="ベスト4",[1]現行XD用点数換算表!$D$19,IF(AG124="ベスト8",[1]現行XD用点数換算表!$E$19,[1]現行XD用点数換算表!$F$19)))))</f>
        <v>0</v>
      </c>
      <c r="AI124" s="35">
        <f>MAX(H124,J124)+SUM(L124:T124)+MAX(V124,X124)+SUM(Z124:AH124)</f>
        <v>30</v>
      </c>
      <c r="AJ124" s="56">
        <f t="shared" si="14"/>
        <v>30</v>
      </c>
    </row>
    <row r="125" spans="1:36" ht="15" customHeight="1" x14ac:dyDescent="0.55000000000000004">
      <c r="A125" s="57"/>
      <c r="B125" s="32" t="s">
        <v>284</v>
      </c>
      <c r="C125" s="32" t="s">
        <v>251</v>
      </c>
      <c r="D125" s="32">
        <v>3</v>
      </c>
      <c r="E125" s="29" t="s">
        <v>200</v>
      </c>
      <c r="F125" s="31" t="s">
        <v>226</v>
      </c>
      <c r="G125" s="32"/>
      <c r="H125" s="30">
        <f>IF(G125="",0,IF(G125="優勝",[1]現行XD用点数換算表!$B$2,IF(G125="準優勝",[1]現行XD用点数換算表!$C$2,IF(G125="ベスト4",[1]現行XD用点数換算表!$D$2,[1]現行XD用点数換算表!$E$2))))</f>
        <v>0</v>
      </c>
      <c r="I125" s="32"/>
      <c r="J125" s="35">
        <f>IF(I125="",0,IF(I125="優勝",[1]現行XD用点数換算表!$B$3,IF(I125="準優勝",[1]現行XD用点数換算表!$C$3,IF(I125="ベスト4",[1]現行XD用点数換算表!$D$3,[1]現行XD用点数換算表!$E$3))))</f>
        <v>0</v>
      </c>
      <c r="K125" s="32"/>
      <c r="L125" s="35">
        <f>IF(K125="",0,IF(K125="優勝",[2]現行XD用点数換算表!$B$4,IF(K125="準優勝",[2]現行XD用点数換算表!$C$4,IF(K125="ベスト4",[2]現行XD用点数換算表!$D$4,IF(K125="ベスト8",[2]現行XD用点数換算表!$E$4,IF(K125="ベスト16",[2]現行XD用点数換算表!$F$4,IF(K125="ベスト32",[2]現行XD用点数換算表!$G$4,"")))))))</f>
        <v>0</v>
      </c>
      <c r="M125" s="32"/>
      <c r="N125" s="35">
        <f>IF(M125="",0,IF(M125="優勝",[1]現行XD用点数換算表!$B$5,IF(M125="準優勝",[1]現行XD用点数換算表!$C$5,IF(M125="ベスト4",[1]現行XD用点数換算表!$D$5,IF(M125="ベスト8",[1]現行XD用点数換算表!$E$5,IF(M125="ベスト16",[1]現行XD用点数換算表!$F$5,IF(M125="ベスト32",[1]現行XD用点数換算表!$G$5,"")))))))</f>
        <v>0</v>
      </c>
      <c r="O125" s="32"/>
      <c r="P125" s="35">
        <f>IF(O125="",0,IF(O125="優勝",[1]現行XD用点数換算表!$B$6,IF(O125="準優勝",[1]現行XD用点数換算表!$C$6,IF(O125="ベスト4",[1]現行XD用点数換算表!$D$6,IF(O125="ベスト8",[1]現行XD用点数換算表!$E$6,IF(O125="ベスト16",[1]現行XD用点数換算表!$F$6,IF(O125="ベスト32",[1]現行XD用点数換算表!$G$6,"")))))))</f>
        <v>0</v>
      </c>
      <c r="Q125" s="32"/>
      <c r="R125" s="35">
        <f>IF(Q125="",0,IF(Q125="優勝",[1]現行XD用点数換算表!$B$7,IF(Q125="準優勝",[1]現行XD用点数換算表!$C$7,IF(Q125="ベスト4",[1]現行XD用点数換算表!$D$7,IF(Q125="ベスト8",[1]現行XD用点数換算表!$E$7,[1]現行XD用点数換算表!$F$7)))))</f>
        <v>0</v>
      </c>
      <c r="S125" s="32"/>
      <c r="T125" s="35">
        <f>IF(S125="",0,IF(S125="優勝",[1]現行XD用点数換算表!$B$8,IF(S125="準優勝",[1]現行XD用点数換算表!$C$8,IF(S125="ベスト4",[1]現行XD用点数換算表!$D$8,IF(S125="ベスト8",[1]現行XD用点数換算表!$E$8,[1]現行XD用点数換算表!$F$8)))))</f>
        <v>0</v>
      </c>
      <c r="U125" s="32"/>
      <c r="V125" s="36">
        <f>IF(U125="",0,IF(U125="優勝",[1]現行XD用点数換算表!$B$13,IF(U125="準優勝",[1]現行XD用点数換算表!$C$13,IF(U125="ベスト4",[1]現行XD用点数換算表!$D$13,[1]現行XD用点数換算表!$E$13))))</f>
        <v>0</v>
      </c>
      <c r="W125" s="32"/>
      <c r="X125" s="35">
        <f>IF(W125="",0,IF(W125="優勝",[1]現行XD用点数換算表!$B$14,IF(W125="準優勝",[1]現行XD用点数換算表!$C$14,IF(W125="ベスト4",[1]現行XD用点数換算表!$D$14,[1]現行XD用点数換算表!$E$14))))</f>
        <v>0</v>
      </c>
      <c r="Y125" s="32"/>
      <c r="Z125" s="35">
        <f>IF(Y125="",0,IF(Y125="優勝",[2]現行XD用点数換算表!$B$15,IF(Y125="準優勝",[2]現行XD用点数換算表!$C$15,IF(Y125="ベスト4",[2]現行XD用点数換算表!$D$15,IF(Y125="ベスト8",[2]現行XD用点数換算表!$E$15,IF(Y125="ベスト16",[2]現行XD用点数換算表!$F$15,IF(Y125="ベスト32",[2]現行XD用点数換算表!$G$15,"")))))))</f>
        <v>0</v>
      </c>
      <c r="AA125" s="32"/>
      <c r="AB125" s="35">
        <f>IF(AA125="",0,IF(AA125="優勝",[1]現行XD用点数換算表!$B$16,IF(AA125="準優勝",[1]現行XD用点数換算表!$C$16,IF(AA125="ベスト4",[1]現行XD用点数換算表!$D$16,IF(AA125="ベスト8",[1]現行XD用点数換算表!$E$16,IF(AA125="ベスト16",[1]現行XD用点数換算表!$F$16,IF(AA125="ベスト32",[1]現行XD用点数換算表!$G$16,"")))))))</f>
        <v>0</v>
      </c>
      <c r="AC125" s="32"/>
      <c r="AD125" s="35">
        <f>IF(AC125="",0,IF(AC125="優勝",[1]現行XD用点数換算表!$B$17,IF(AC125="準優勝",[1]現行XD用点数換算表!$C$17,IF(AC125="ベスト4",[1]現行XD用点数換算表!$D$17,IF(AC125="ベスト8",[1]現行XD用点数換算表!$E$17,IF(AC125="ベスト16",[1]現行XD用点数換算表!$F$17,IF(AC125="ベスト32",[1]現行XD用点数換算表!$G$17,"")))))))</f>
        <v>0</v>
      </c>
      <c r="AE125" s="32"/>
      <c r="AF125" s="35">
        <f>IF(AE125="",0,IF(AE125="優勝",[1]現行XD用点数換算表!$B$18,IF(AE125="準優勝",[1]現行XD用点数換算表!$C$18,IF(AE125="ベスト4",[1]現行XD用点数換算表!$D$18,IF(AE125="ベスト8",[1]現行XD用点数換算表!$E$18,[1]現行XD用点数換算表!$F$18)))))</f>
        <v>0</v>
      </c>
      <c r="AG125" s="32"/>
      <c r="AH125" s="35">
        <f>IF(AG125="",0,IF(AG125="優勝",[1]現行XD用点数換算表!$B$19,IF(AG125="準優勝",[1]現行XD用点数換算表!$C$19,IF(AG125="ベスト4",[1]現行XD用点数換算表!$D$19,IF(AG125="ベスト8",[1]現行XD用点数換算表!$E$19,[1]現行XD用点数換算表!$F$19)))))</f>
        <v>0</v>
      </c>
      <c r="AI125" s="35">
        <f>MAX(H125,J125)+SUM(L125:T125)+MAX(V125,X125)+SUM(Z125:AH125)</f>
        <v>0</v>
      </c>
      <c r="AJ125" s="57"/>
    </row>
    <row r="126" spans="1:36" ht="15" customHeight="1" x14ac:dyDescent="0.55000000000000004">
      <c r="A126" s="56">
        <v>62</v>
      </c>
      <c r="B126" s="8" t="s">
        <v>36</v>
      </c>
      <c r="C126" s="8" t="s">
        <v>37</v>
      </c>
      <c r="D126" s="8">
        <v>4</v>
      </c>
      <c r="E126" s="20" t="s">
        <v>33</v>
      </c>
      <c r="F126" s="22" t="s">
        <v>34</v>
      </c>
      <c r="G126" s="12"/>
      <c r="H126" s="13">
        <f>IF(G126="",0,IF(G126="優勝",現行XD用点数換算表!$B$2,IF(G126="準優勝",現行XD用点数換算表!$C$2,IF(G126="ベスト4",現行XD用点数換算表!$D$2,現行XD用点数換算表!$E$2))))</f>
        <v>0</v>
      </c>
      <c r="I126" s="12"/>
      <c r="J126" s="8">
        <f>IF(I126="",0,IF(I126="優勝",現行XD用点数換算表!$B$3,IF(I126="準優勝",現行XD用点数換算表!$C$3,IF(I126="ベスト4",現行XD用点数換算表!$D$3,現行XD用点数換算表!$E$3))))</f>
        <v>0</v>
      </c>
      <c r="K126" s="12"/>
      <c r="L126" s="8">
        <f>IF(K126="",0,IF(K126="優勝",[5]現行XD用点数換算表!$B$4,IF(K126="準優勝",[5]現行XD用点数換算表!$C$4,IF(K126="ベスト4",[5]現行XD用点数換算表!$D$4,IF(K126="ベスト8",[5]現行XD用点数換算表!$E$4,IF(K126="ベスト16",[5]現行XD用点数換算表!$F$4,IF(K126="ベスト32",[5]現行XD用点数換算表!$G$4,"")))))))</f>
        <v>0</v>
      </c>
      <c r="M126" s="12"/>
      <c r="N126" s="8">
        <f>IF(M126="",0,IF(M126="優勝",現行XD用点数換算表!$B$5,IF(M126="準優勝",現行XD用点数換算表!$C$5,IF(M126="ベスト4",現行XD用点数換算表!$D$5,IF(M126="ベスト8",現行XD用点数換算表!$E$5,IF(M126="ベスト16",現行XD用点数換算表!$F$5,IF(M126="ベスト32",現行XD用点数換算表!$G$5,"")))))))</f>
        <v>0</v>
      </c>
      <c r="O126" s="12"/>
      <c r="P126" s="8">
        <f>IF(O126="",0,IF(O126="優勝",現行XD用点数換算表!$B$6,IF(O126="準優勝",現行XD用点数換算表!$C$6,IF(O126="ベスト4",現行XD用点数換算表!$D$6,IF(O126="ベスト8",現行XD用点数換算表!$E$6,IF(O126="ベスト16",現行XD用点数換算表!$F$6,IF(O126="ベスト32",現行XD用点数換算表!$G$6,"")))))))</f>
        <v>0</v>
      </c>
      <c r="Q126" s="12"/>
      <c r="R126" s="8">
        <f>IF(Q126="",0,IF(Q126="優勝",現行XD用点数換算表!$B$7,IF(Q126="準優勝",現行XD用点数換算表!$C$7,IF(Q126="ベスト4",現行XD用点数換算表!$D$7,IF(Q126="ベスト8",現行XD用点数換算表!$E$7,現行XD用点数換算表!$F$7)))))</f>
        <v>0</v>
      </c>
      <c r="S126" s="12"/>
      <c r="T126" s="8">
        <f>IF(S126="",0,IF(S126="優勝",現行XD用点数換算表!$B$8,IF(S126="準優勝",現行XD用点数換算表!$C$8,IF(S126="ベスト4",現行XD用点数換算表!$D$8,IF(S126="ベスト8",現行XD用点数換算表!$E$8,現行XD用点数換算表!$F$8)))))</f>
        <v>0</v>
      </c>
      <c r="U126" s="12"/>
      <c r="V126" s="14">
        <f>IF(U126="",0,IF(U126="優勝",現行XD用点数換算表!$B$13,IF(U126="準優勝",現行XD用点数換算表!$C$13,IF(U126="ベスト4",現行XD用点数換算表!$D$13,現行XD用点数換算表!$E$13))))</f>
        <v>0</v>
      </c>
      <c r="W126" s="12"/>
      <c r="X126" s="8">
        <f>IF(W126="",0,IF(W126="優勝",現行XD用点数換算表!$B$14,IF(W126="準優勝",現行XD用点数換算表!$C$14,IF(W126="ベスト4",現行XD用点数換算表!$D$14,現行XD用点数換算表!$E$14))))</f>
        <v>0</v>
      </c>
      <c r="Y126" s="12"/>
      <c r="Z126" s="8">
        <f>IF(Y126="",0,IF(Y126="優勝",[5]現行XD用点数換算表!$B$15,IF(Y126="準優勝",[5]現行XD用点数換算表!$C$15,IF(Y126="ベスト4",[5]現行XD用点数換算表!$D$15,IF(Y126="ベスト8",[5]現行XD用点数換算表!$E$15,IF(Y126="ベスト16",[5]現行XD用点数換算表!$F$15,IF(Y126="ベスト32",[5]現行XD用点数換算表!$G$15,"")))))))</f>
        <v>0</v>
      </c>
      <c r="AA126" s="12"/>
      <c r="AB126" s="8">
        <f>IF(AA126="",0,IF(AA126="優勝",現行XD用点数換算表!$B$16,IF(AA126="準優勝",現行XD用点数換算表!$C$16,IF(AA126="ベスト4",現行XD用点数換算表!$D$16,IF(AA126="ベスト8",現行XD用点数換算表!$E$16,IF(AA126="ベスト16",現行XD用点数換算表!$F$16,IF(AA126="ベスト32",現行XD用点数換算表!$G$16,"")))))))</f>
        <v>0</v>
      </c>
      <c r="AC126" s="12" t="s">
        <v>5</v>
      </c>
      <c r="AD126" s="8">
        <f>IF(AC126="",0,IF(AC126="優勝",現行XD用点数換算表!$B$17,IF(AC126="準優勝",現行XD用点数換算表!$C$17,IF(AC126="ベスト4",現行XD用点数換算表!$D$17,IF(AC126="ベスト8",現行XD用点数換算表!$E$17,IF(AC126="ベスト16",現行XD用点数換算表!$F$17,IF(AC126="ベスト32",現行XD用点数換算表!$G$17,"")))))))</f>
        <v>24</v>
      </c>
      <c r="AE126" s="12"/>
      <c r="AF126" s="8">
        <f>IF(AE126="",0,IF(AE126="優勝",現行XD用点数換算表!$B$18,IF(AE126="準優勝",現行XD用点数換算表!$C$18,IF(AE126="ベスト4",現行XD用点数換算表!$D$18,IF(AE126="ベスト8",現行XD用点数換算表!$E$18,現行XD用点数換算表!$F$18)))))</f>
        <v>0</v>
      </c>
      <c r="AG126" s="12"/>
      <c r="AH126" s="8">
        <f>IF(AG126="",0,IF(AG126="優勝",現行XD用点数換算表!$B$19,IF(AG126="準優勝",現行XD用点数換算表!$C$19,IF(AG126="ベスト4",現行XD用点数換算表!$D$19,IF(AG126="ベスト8",現行XD用点数換算表!$E$19,現行XD用点数換算表!$F$19)))))</f>
        <v>0</v>
      </c>
      <c r="AI126" s="8">
        <f t="shared" si="17"/>
        <v>24</v>
      </c>
      <c r="AJ126" s="56">
        <f t="shared" ref="AJ126:AJ144" si="19">SUM(AI126:AI127)</f>
        <v>24</v>
      </c>
    </row>
    <row r="127" spans="1:36" ht="15" customHeight="1" x14ac:dyDescent="0.55000000000000004">
      <c r="A127" s="57"/>
      <c r="B127" s="15" t="s">
        <v>38</v>
      </c>
      <c r="C127" s="15" t="s">
        <v>39</v>
      </c>
      <c r="D127" s="15">
        <v>2</v>
      </c>
      <c r="E127" s="20" t="s">
        <v>33</v>
      </c>
      <c r="F127" s="22" t="s">
        <v>34</v>
      </c>
      <c r="G127" s="12"/>
      <c r="H127" s="13">
        <f>IF(G127="",0,IF(G127="優勝",現行XD用点数換算表!$B$2,IF(G127="準優勝",現行XD用点数換算表!$C$2,IF(G127="ベスト4",現行XD用点数換算表!$D$2,現行XD用点数換算表!$E$2))))</f>
        <v>0</v>
      </c>
      <c r="I127" s="12"/>
      <c r="J127" s="8">
        <f>IF(I127="",0,IF(I127="優勝",現行XD用点数換算表!$B$3,IF(I127="準優勝",現行XD用点数換算表!$C$3,IF(I127="ベスト4",現行XD用点数換算表!$D$3,現行XD用点数換算表!$E$3))))</f>
        <v>0</v>
      </c>
      <c r="K127" s="12"/>
      <c r="L127" s="8">
        <f>IF(K127="",0,IF(K127="優勝",[5]現行XD用点数換算表!$B$4,IF(K127="準優勝",[5]現行XD用点数換算表!$C$4,IF(K127="ベスト4",[5]現行XD用点数換算表!$D$4,IF(K127="ベスト8",[5]現行XD用点数換算表!$E$4,IF(K127="ベスト16",[5]現行XD用点数換算表!$F$4,IF(K127="ベスト32",[5]現行XD用点数換算表!$G$4,"")))))))</f>
        <v>0</v>
      </c>
      <c r="M127" s="12"/>
      <c r="N127" s="8">
        <f>IF(M127="",0,IF(M127="優勝",現行XD用点数換算表!$B$5,IF(M127="準優勝",現行XD用点数換算表!$C$5,IF(M127="ベスト4",現行XD用点数換算表!$D$5,IF(M127="ベスト8",現行XD用点数換算表!$E$5,IF(M127="ベスト16",現行XD用点数換算表!$F$5,IF(M127="ベスト32",現行XD用点数換算表!$G$5,"")))))))</f>
        <v>0</v>
      </c>
      <c r="O127" s="12"/>
      <c r="P127" s="8">
        <f>IF(O127="",0,IF(O127="優勝",現行XD用点数換算表!$B$6,IF(O127="準優勝",現行XD用点数換算表!$C$6,IF(O127="ベスト4",現行XD用点数換算表!$D$6,IF(O127="ベスト8",現行XD用点数換算表!$E$6,IF(O127="ベスト16",現行XD用点数換算表!$F$6,IF(O127="ベスト32",現行XD用点数換算表!$G$6,"")))))))</f>
        <v>0</v>
      </c>
      <c r="Q127" s="12"/>
      <c r="R127" s="8">
        <f>IF(Q127="",0,IF(Q127="優勝",現行XD用点数換算表!$B$7,IF(Q127="準優勝",現行XD用点数換算表!$C$7,IF(Q127="ベスト4",現行XD用点数換算表!$D$7,IF(Q127="ベスト8",現行XD用点数換算表!$E$7,現行XD用点数換算表!$F$7)))))</f>
        <v>0</v>
      </c>
      <c r="S127" s="12"/>
      <c r="T127" s="8">
        <f>IF(S127="",0,IF(S127="優勝",現行XD用点数換算表!$B$8,IF(S127="準優勝",現行XD用点数換算表!$C$8,IF(S127="ベスト4",現行XD用点数換算表!$D$8,IF(S127="ベスト8",現行XD用点数換算表!$E$8,現行XD用点数換算表!$F$8)))))</f>
        <v>0</v>
      </c>
      <c r="U127" s="12"/>
      <c r="V127" s="14">
        <f>IF(U127="",0,IF(U127="優勝",現行XD用点数換算表!$B$13,IF(U127="準優勝",現行XD用点数換算表!$C$13,IF(U127="ベスト4",現行XD用点数換算表!$D$13,現行XD用点数換算表!$E$13))))</f>
        <v>0</v>
      </c>
      <c r="W127" s="12"/>
      <c r="X127" s="8">
        <f>IF(W127="",0,IF(W127="優勝",現行XD用点数換算表!$B$14,IF(W127="準優勝",現行XD用点数換算表!$C$14,IF(W127="ベスト4",現行XD用点数換算表!$D$14,現行XD用点数換算表!$E$14))))</f>
        <v>0</v>
      </c>
      <c r="Y127" s="12"/>
      <c r="Z127" s="8">
        <f>IF(Y127="",0,IF(Y127="優勝",[5]現行XD用点数換算表!$B$15,IF(Y127="準優勝",[5]現行XD用点数換算表!$C$15,IF(Y127="ベスト4",[5]現行XD用点数換算表!$D$15,IF(Y127="ベスト8",[5]現行XD用点数換算表!$E$15,IF(Y127="ベスト16",[5]現行XD用点数換算表!$F$15,IF(Y127="ベスト32",[5]現行XD用点数換算表!$G$15,"")))))))</f>
        <v>0</v>
      </c>
      <c r="AA127" s="12"/>
      <c r="AB127" s="8">
        <f>IF(AA127="",0,IF(AA127="優勝",現行XD用点数換算表!$B$16,IF(AA127="準優勝",現行XD用点数換算表!$C$16,IF(AA127="ベスト4",現行XD用点数換算表!$D$16,IF(AA127="ベスト8",現行XD用点数換算表!$E$16,IF(AA127="ベスト16",現行XD用点数換算表!$F$16,IF(AA127="ベスト32",現行XD用点数換算表!$G$16,"")))))))</f>
        <v>0</v>
      </c>
      <c r="AC127" s="12"/>
      <c r="AD127" s="8">
        <f>IF(AC127="",0,IF(AC127="優勝",現行XD用点数換算表!$B$17,IF(AC127="準優勝",現行XD用点数換算表!$C$17,IF(AC127="ベスト4",現行XD用点数換算表!$D$17,IF(AC127="ベスト8",現行XD用点数換算表!$E$17,IF(AC127="ベスト16",現行XD用点数換算表!$F$17,IF(AC127="ベスト32",現行XD用点数換算表!$G$17,"")))))))</f>
        <v>0</v>
      </c>
      <c r="AE127" s="12"/>
      <c r="AF127" s="8">
        <f>IF(AE127="",0,IF(AE127="優勝",現行XD用点数換算表!$B$18,IF(AE127="準優勝",現行XD用点数換算表!$C$18,IF(AE127="ベスト4",現行XD用点数換算表!$D$18,IF(AE127="ベスト8",現行XD用点数換算表!$E$18,現行XD用点数換算表!$F$18)))))</f>
        <v>0</v>
      </c>
      <c r="AG127" s="12"/>
      <c r="AH127" s="8">
        <f>IF(AG127="",0,IF(AG127="優勝",現行XD用点数換算表!$B$19,IF(AG127="準優勝",現行XD用点数換算表!$C$19,IF(AG127="ベスト4",現行XD用点数換算表!$D$19,IF(AG127="ベスト8",現行XD用点数換算表!$E$19,現行XD用点数換算表!$F$19)))))</f>
        <v>0</v>
      </c>
      <c r="AI127" s="8">
        <f t="shared" si="17"/>
        <v>0</v>
      </c>
      <c r="AJ127" s="57"/>
    </row>
    <row r="128" spans="1:36" ht="15" customHeight="1" x14ac:dyDescent="0.55000000000000004">
      <c r="A128" s="56">
        <v>63</v>
      </c>
      <c r="B128" s="28" t="s">
        <v>178</v>
      </c>
      <c r="C128" s="28" t="s">
        <v>180</v>
      </c>
      <c r="D128" s="12">
        <v>4</v>
      </c>
      <c r="E128" s="27" t="s">
        <v>163</v>
      </c>
      <c r="F128" s="26" t="s">
        <v>160</v>
      </c>
      <c r="G128" s="12"/>
      <c r="H128" s="13">
        <f>IF(G128="",0,IF(G128="優勝",現行XD用点数換算表!$B$2,IF(G128="準優勝",現行XD用点数換算表!$C$2,IF(G128="ベスト4",現行XD用点数換算表!$D$2,現行XD用点数換算表!$E$2))))</f>
        <v>0</v>
      </c>
      <c r="I128" s="12"/>
      <c r="J128" s="8">
        <f>IF(I128="",0,IF(I128="優勝",現行XD用点数換算表!$B$3,IF(I128="準優勝",現行XD用点数換算表!$C$3,IF(I128="ベスト4",現行XD用点数換算表!$D$3,現行XD用点数換算表!$E$3))))</f>
        <v>0</v>
      </c>
      <c r="K128" s="12"/>
      <c r="L128" s="8">
        <f>IF(K128="",0,IF(K128="優勝",[5]現行XD用点数換算表!$B$4,IF(K128="準優勝",[5]現行XD用点数換算表!$C$4,IF(K128="ベスト4",[5]現行XD用点数換算表!$D$4,IF(K128="ベスト8",[5]現行XD用点数換算表!$E$4,IF(K128="ベスト16",[5]現行XD用点数換算表!$F$4,IF(K128="ベスト32",[5]現行XD用点数換算表!$G$4,"")))))))</f>
        <v>0</v>
      </c>
      <c r="M128" s="12"/>
      <c r="N128" s="8">
        <f>IF(M128="",0,IF(M128="優勝",現行XD用点数換算表!$B$5,IF(M128="準優勝",現行XD用点数換算表!$C$5,IF(M128="ベスト4",現行XD用点数換算表!$D$5,IF(M128="ベスト8",現行XD用点数換算表!$E$5,IF(M128="ベスト16",現行XD用点数換算表!$F$5,IF(M128="ベスト32",現行XD用点数換算表!$G$5,"")))))))</f>
        <v>0</v>
      </c>
      <c r="O128" s="12"/>
      <c r="P128" s="8">
        <f>IF(O128="",0,IF(O128="優勝",現行XD用点数換算表!$B$6,IF(O128="準優勝",現行XD用点数換算表!$C$6,IF(O128="ベスト4",現行XD用点数換算表!$D$6,IF(O128="ベスト8",現行XD用点数換算表!$E$6,IF(O128="ベスト16",現行XD用点数換算表!$F$6,IF(O128="ベスト32",現行XD用点数換算表!$G$6,"")))))))</f>
        <v>0</v>
      </c>
      <c r="Q128" s="12"/>
      <c r="R128" s="8">
        <f>IF(Q128="",0,IF(Q128="優勝",現行XD用点数換算表!$B$7,IF(Q128="準優勝",現行XD用点数換算表!$C$7,IF(Q128="ベスト4",現行XD用点数換算表!$D$7,IF(Q128="ベスト8",現行XD用点数換算表!$E$7,現行XD用点数換算表!$F$7)))))</f>
        <v>0</v>
      </c>
      <c r="S128" s="12"/>
      <c r="T128" s="8">
        <f>IF(S128="",0,IF(S128="優勝",現行XD用点数換算表!$B$8,IF(S128="準優勝",現行XD用点数換算表!$C$8,IF(S128="ベスト4",現行XD用点数換算表!$D$8,IF(S128="ベスト8",現行XD用点数換算表!$E$8,現行XD用点数換算表!$F$8)))))</f>
        <v>0</v>
      </c>
      <c r="U128" s="12"/>
      <c r="V128" s="14">
        <f>IF(U128="",0,IF(U128="優勝",現行XD用点数換算表!$B$13,IF(U128="準優勝",現行XD用点数換算表!$C$13,IF(U128="ベスト4",現行XD用点数換算表!$D$13,現行XD用点数換算表!$E$13))))</f>
        <v>0</v>
      </c>
      <c r="W128" s="12"/>
      <c r="X128" s="8">
        <f>IF(W128="",0,IF(W128="優勝",現行XD用点数換算表!$B$14,IF(W128="準優勝",現行XD用点数換算表!$C$14,IF(W128="ベスト4",現行XD用点数換算表!$D$14,現行XD用点数換算表!$E$14))))</f>
        <v>0</v>
      </c>
      <c r="Y128" s="12"/>
      <c r="Z128" s="8">
        <f>IF(Y128="",0,IF(Y128="優勝",[5]現行XD用点数換算表!$B$15,IF(Y128="準優勝",[5]現行XD用点数換算表!$C$15,IF(Y128="ベスト4",[5]現行XD用点数換算表!$D$15,IF(Y128="ベスト8",[5]現行XD用点数換算表!$E$15,IF(Y128="ベスト16",[5]現行XD用点数換算表!$F$15,IF(Y128="ベスト32",[5]現行XD用点数換算表!$G$15,"")))))))</f>
        <v>0</v>
      </c>
      <c r="AA128" s="12"/>
      <c r="AB128" s="8">
        <f>IF(AA128="",0,IF(AA128="優勝",現行XD用点数換算表!$B$16,IF(AA128="準優勝",現行XD用点数換算表!$C$16,IF(AA128="ベスト4",現行XD用点数換算表!$D$16,IF(AA128="ベスト8",現行XD用点数換算表!$E$16,IF(AA128="ベスト16",現行XD用点数換算表!$F$16,IF(AA128="ベスト32",現行XD用点数換算表!$G$16,"")))))))</f>
        <v>0</v>
      </c>
      <c r="AC128" s="12" t="s">
        <v>5</v>
      </c>
      <c r="AD128" s="8">
        <f>IF(AC128="",0,IF(AC128="優勝",現行XD用点数換算表!$B$17,IF(AC128="準優勝",現行XD用点数換算表!$C$17,IF(AC128="ベスト4",現行XD用点数換算表!$D$17,IF(AC128="ベスト8",現行XD用点数換算表!$E$17,IF(AC128="ベスト16",現行XD用点数換算表!$F$17,IF(AC128="ベスト32",現行XD用点数換算表!$G$17,"")))))))</f>
        <v>24</v>
      </c>
      <c r="AE128" s="12"/>
      <c r="AF128" s="8">
        <f>IF(AE128="",0,IF(AE128="優勝",現行XD用点数換算表!$B$18,IF(AE128="準優勝",現行XD用点数換算表!$C$18,IF(AE128="ベスト4",現行XD用点数換算表!$D$18,IF(AE128="ベスト8",現行XD用点数換算表!$E$18,現行XD用点数換算表!$F$18)))))</f>
        <v>0</v>
      </c>
      <c r="AG128" s="12"/>
      <c r="AH128" s="8">
        <f>IF(AG128="",0,IF(AG128="優勝",現行XD用点数換算表!$B$19,IF(AG128="準優勝",現行XD用点数換算表!$C$19,IF(AG128="ベスト4",現行XD用点数換算表!$D$19,IF(AG128="ベスト8",現行XD用点数換算表!$E$19,現行XD用点数換算表!$F$19)))))</f>
        <v>0</v>
      </c>
      <c r="AI128" s="8">
        <f>MAX(H128,J128)+SUM(L128:T128)+MAX(V128,X128)+SUM(Z128:AH128)</f>
        <v>24</v>
      </c>
      <c r="AJ128" s="56">
        <f t="shared" si="19"/>
        <v>24</v>
      </c>
    </row>
    <row r="129" spans="1:36" ht="15" customHeight="1" x14ac:dyDescent="0.55000000000000004">
      <c r="A129" s="57"/>
      <c r="B129" s="28" t="s">
        <v>179</v>
      </c>
      <c r="C129" s="28" t="s">
        <v>180</v>
      </c>
      <c r="D129" s="12">
        <v>4</v>
      </c>
      <c r="E129" s="27" t="s">
        <v>163</v>
      </c>
      <c r="F129" s="26" t="s">
        <v>160</v>
      </c>
      <c r="G129" s="12"/>
      <c r="H129" s="13">
        <f>IF(G129="",0,IF(G129="優勝",現行XD用点数換算表!$B$2,IF(G129="準優勝",現行XD用点数換算表!$C$2,IF(G129="ベスト4",現行XD用点数換算表!$D$2,現行XD用点数換算表!$E$2))))</f>
        <v>0</v>
      </c>
      <c r="I129" s="12"/>
      <c r="J129" s="8">
        <f>IF(I129="",0,IF(I129="優勝",現行XD用点数換算表!$B$3,IF(I129="準優勝",現行XD用点数換算表!$C$3,IF(I129="ベスト4",現行XD用点数換算表!$D$3,現行XD用点数換算表!$E$3))))</f>
        <v>0</v>
      </c>
      <c r="K129" s="12"/>
      <c r="L129" s="8">
        <f>IF(K129="",0,IF(K129="優勝",[5]現行XD用点数換算表!$B$4,IF(K129="準優勝",[5]現行XD用点数換算表!$C$4,IF(K129="ベスト4",[5]現行XD用点数換算表!$D$4,IF(K129="ベスト8",[5]現行XD用点数換算表!$E$4,IF(K129="ベスト16",[5]現行XD用点数換算表!$F$4,IF(K129="ベスト32",[5]現行XD用点数換算表!$G$4,"")))))))</f>
        <v>0</v>
      </c>
      <c r="M129" s="12"/>
      <c r="N129" s="8">
        <f>IF(M129="",0,IF(M129="優勝",現行XD用点数換算表!$B$5,IF(M129="準優勝",現行XD用点数換算表!$C$5,IF(M129="ベスト4",現行XD用点数換算表!$D$5,IF(M129="ベスト8",現行XD用点数換算表!$E$5,IF(M129="ベスト16",現行XD用点数換算表!$F$5,IF(M129="ベスト32",現行XD用点数換算表!$G$5,"")))))))</f>
        <v>0</v>
      </c>
      <c r="O129" s="12"/>
      <c r="P129" s="8">
        <f>IF(O129="",0,IF(O129="優勝",現行XD用点数換算表!$B$6,IF(O129="準優勝",現行XD用点数換算表!$C$6,IF(O129="ベスト4",現行XD用点数換算表!$D$6,IF(O129="ベスト8",現行XD用点数換算表!$E$6,IF(O129="ベスト16",現行XD用点数換算表!$F$6,IF(O129="ベスト32",現行XD用点数換算表!$G$6,"")))))))</f>
        <v>0</v>
      </c>
      <c r="Q129" s="12"/>
      <c r="R129" s="8">
        <f>IF(Q129="",0,IF(Q129="優勝",現行XD用点数換算表!$B$7,IF(Q129="準優勝",現行XD用点数換算表!$C$7,IF(Q129="ベスト4",現行XD用点数換算表!$D$7,IF(Q129="ベスト8",現行XD用点数換算表!$E$7,現行XD用点数換算表!$F$7)))))</f>
        <v>0</v>
      </c>
      <c r="S129" s="12"/>
      <c r="T129" s="8">
        <f>IF(S129="",0,IF(S129="優勝",現行XD用点数換算表!$B$8,IF(S129="準優勝",現行XD用点数換算表!$C$8,IF(S129="ベスト4",現行XD用点数換算表!$D$8,IF(S129="ベスト8",現行XD用点数換算表!$E$8,現行XD用点数換算表!$F$8)))))</f>
        <v>0</v>
      </c>
      <c r="U129" s="12"/>
      <c r="V129" s="14">
        <f>IF(U129="",0,IF(U129="優勝",現行XD用点数換算表!$B$13,IF(U129="準優勝",現行XD用点数換算表!$C$13,IF(U129="ベスト4",現行XD用点数換算表!$D$13,現行XD用点数換算表!$E$13))))</f>
        <v>0</v>
      </c>
      <c r="W129" s="12"/>
      <c r="X129" s="8">
        <f>IF(W129="",0,IF(W129="優勝",現行XD用点数換算表!$B$14,IF(W129="準優勝",現行XD用点数換算表!$C$14,IF(W129="ベスト4",現行XD用点数換算表!$D$14,現行XD用点数換算表!$E$14))))</f>
        <v>0</v>
      </c>
      <c r="Y129" s="12"/>
      <c r="Z129" s="8">
        <f>IF(Y129="",0,IF(Y129="優勝",[5]現行XD用点数換算表!$B$15,IF(Y129="準優勝",[5]現行XD用点数換算表!$C$15,IF(Y129="ベスト4",[5]現行XD用点数換算表!$D$15,IF(Y129="ベスト8",[5]現行XD用点数換算表!$E$15,IF(Y129="ベスト16",[5]現行XD用点数換算表!$F$15,IF(Y129="ベスト32",[5]現行XD用点数換算表!$G$15,"")))))))</f>
        <v>0</v>
      </c>
      <c r="AA129" s="12"/>
      <c r="AB129" s="8">
        <f>IF(AA129="",0,IF(AA129="優勝",現行XD用点数換算表!$B$16,IF(AA129="準優勝",現行XD用点数換算表!$C$16,IF(AA129="ベスト4",現行XD用点数換算表!$D$16,IF(AA129="ベスト8",現行XD用点数換算表!$E$16,IF(AA129="ベスト16",現行XD用点数換算表!$F$16,IF(AA129="ベスト32",現行XD用点数換算表!$G$16,"")))))))</f>
        <v>0</v>
      </c>
      <c r="AC129" s="12"/>
      <c r="AD129" s="8">
        <f>IF(AC129="",0,IF(AC129="優勝",現行XD用点数換算表!$B$17,IF(AC129="準優勝",現行XD用点数換算表!$C$17,IF(AC129="ベスト4",現行XD用点数換算表!$D$17,IF(AC129="ベスト8",現行XD用点数換算表!$E$17,IF(AC129="ベスト16",現行XD用点数換算表!$F$17,IF(AC129="ベスト32",現行XD用点数換算表!$G$17,"")))))))</f>
        <v>0</v>
      </c>
      <c r="AE129" s="12"/>
      <c r="AF129" s="8">
        <f>IF(AE129="",0,IF(AE129="優勝",現行XD用点数換算表!$B$18,IF(AE129="準優勝",現行XD用点数換算表!$C$18,IF(AE129="ベスト4",現行XD用点数換算表!$D$18,IF(AE129="ベスト8",現行XD用点数換算表!$E$18,現行XD用点数換算表!$F$18)))))</f>
        <v>0</v>
      </c>
      <c r="AG129" s="12"/>
      <c r="AH129" s="8">
        <f>IF(AG129="",0,IF(AG129="優勝",現行XD用点数換算表!$B$19,IF(AG129="準優勝",現行XD用点数換算表!$C$19,IF(AG129="ベスト4",現行XD用点数換算表!$D$19,IF(AG129="ベスト8",現行XD用点数換算表!$E$19,現行XD用点数換算表!$F$19)))))</f>
        <v>0</v>
      </c>
      <c r="AI129" s="8">
        <f>MAX(H129,J129)+SUM(L129:T129)+MAX(V129,X129)+SUM(Z129:AH129)</f>
        <v>0</v>
      </c>
      <c r="AJ129" s="57"/>
    </row>
    <row r="130" spans="1:36" ht="15" customHeight="1" x14ac:dyDescent="0.55000000000000004">
      <c r="A130" s="56">
        <v>64</v>
      </c>
      <c r="B130" s="12" t="s">
        <v>110</v>
      </c>
      <c r="C130" s="12" t="s">
        <v>41</v>
      </c>
      <c r="D130" s="12">
        <v>3</v>
      </c>
      <c r="E130" s="25" t="s">
        <v>159</v>
      </c>
      <c r="F130" s="26" t="s">
        <v>160</v>
      </c>
      <c r="G130" s="12"/>
      <c r="H130" s="13">
        <f>IF(G130="",0,IF(G130="優勝",[3]現行XD用点数換算表!$B$2,IF(G130="準優勝",[3]現行XD用点数換算表!$C$2,IF(G130="ベスト4",[3]現行XD用点数換算表!$D$2,[3]現行XD用点数換算表!$E$2))))</f>
        <v>0</v>
      </c>
      <c r="I130" s="12"/>
      <c r="J130" s="8">
        <f>IF(I130="",0,IF(I130="優勝",[3]現行XD用点数換算表!$B$3,IF(I130="準優勝",[3]現行XD用点数換算表!$C$3,IF(I130="ベスト4",[3]現行XD用点数換算表!$D$3,[3]現行XD用点数換算表!$E$3))))</f>
        <v>0</v>
      </c>
      <c r="K130" s="12"/>
      <c r="L130" s="8">
        <f>IF(K130="",0,IF(K130="優勝",[2]現行XD用点数換算表!$B$4,IF(K130="準優勝",[2]現行XD用点数換算表!$C$4,IF(K130="ベスト4",[2]現行XD用点数換算表!$D$4,IF(K130="ベスト8",[2]現行XD用点数換算表!$E$4,IF(K130="ベスト16",[2]現行XD用点数換算表!$F$4,IF(K130="ベスト32",[2]現行XD用点数換算表!$G$4,"")))))))</f>
        <v>0</v>
      </c>
      <c r="M130" s="12" t="s">
        <v>5</v>
      </c>
      <c r="N130" s="8">
        <f>IF(M130="",0,IF(M130="優勝",[3]現行XD用点数換算表!$B$5,IF(M130="準優勝",[3]現行XD用点数換算表!$C$5,IF(M130="ベスト4",[3]現行XD用点数換算表!$D$5,IF(M130="ベスト8",[3]現行XD用点数換算表!$E$5,IF(M130="ベスト16",[3]現行XD用点数換算表!$F$5,IF(M130="ベスト32",[3]現行XD用点数換算表!$G$5,"")))))))</f>
        <v>10</v>
      </c>
      <c r="O130" s="12"/>
      <c r="P130" s="8">
        <f>IF(O130="",0,IF(O130="優勝",[3]現行XD用点数換算表!$B$6,IF(O130="準優勝",[3]現行XD用点数換算表!$C$6,IF(O130="ベスト4",[3]現行XD用点数換算表!$D$6,IF(O130="ベスト8",[3]現行XD用点数換算表!$E$6,IF(O130="ベスト16",[3]現行XD用点数換算表!$F$6,IF(O130="ベスト32",[3]現行XD用点数換算表!$G$6,"")))))))</f>
        <v>0</v>
      </c>
      <c r="Q130" s="12"/>
      <c r="R130" s="8">
        <f>IF(Q130="",0,IF(Q130="優勝",[3]現行XD用点数換算表!$B$7,IF(Q130="準優勝",[3]現行XD用点数換算表!$C$7,IF(Q130="ベスト4",[3]現行XD用点数換算表!$D$7,IF(Q130="ベスト8",[3]現行XD用点数換算表!$E$7,[3]現行XD用点数換算表!$F$7)))))</f>
        <v>0</v>
      </c>
      <c r="S130" s="12"/>
      <c r="T130" s="8">
        <f>IF(S130="",0,IF(S130="優勝",[3]現行XD用点数換算表!$B$8,IF(S130="準優勝",[3]現行XD用点数換算表!$C$8,IF(S130="ベスト4",[3]現行XD用点数換算表!$D$8,IF(S130="ベスト8",[3]現行XD用点数換算表!$E$8,[3]現行XD用点数換算表!$F$8)))))</f>
        <v>0</v>
      </c>
      <c r="U130" s="12"/>
      <c r="V130" s="14">
        <f>IF(U130="",0,IF(U130="優勝",[3]現行XD用点数換算表!$B$13,IF(U130="準優勝",[3]現行XD用点数換算表!$C$13,IF(U130="ベスト4",[3]現行XD用点数換算表!$D$13,[3]現行XD用点数換算表!$E$13))))</f>
        <v>0</v>
      </c>
      <c r="W130" s="12"/>
      <c r="X130" s="8">
        <f>IF(W130="",0,IF(W130="優勝",[3]現行XD用点数換算表!$B$14,IF(W130="準優勝",[3]現行XD用点数換算表!$C$14,IF(W130="ベスト4",[3]現行XD用点数換算表!$D$14,[3]現行XD用点数換算表!$E$14))))</f>
        <v>0</v>
      </c>
      <c r="Y130" s="12"/>
      <c r="Z130" s="8">
        <f>IF(Y130="",0,IF(Y130="優勝",[2]現行XD用点数換算表!$B$15,IF(Y130="準優勝",[2]現行XD用点数換算表!$C$15,IF(Y130="ベスト4",[2]現行XD用点数換算表!$D$15,IF(Y130="ベスト8",[2]現行XD用点数換算表!$E$15,IF(Y130="ベスト16",[2]現行XD用点数換算表!$F$15,IF(Y130="ベスト32",[2]現行XD用点数換算表!$G$15,"")))))))</f>
        <v>0</v>
      </c>
      <c r="AA130" s="12"/>
      <c r="AB130" s="8">
        <f>IF(AA130="",0,IF(AA130="優勝",[3]現行XD用点数換算表!$B$16,IF(AA130="準優勝",[3]現行XD用点数換算表!$C$16,IF(AA130="ベスト4",[3]現行XD用点数換算表!$D$16,IF(AA130="ベスト8",[3]現行XD用点数換算表!$E$16,IF(AA130="ベスト16",[3]現行XD用点数換算表!$F$16,IF(AA130="ベスト32",[3]現行XD用点数換算表!$G$16,"")))))))</f>
        <v>0</v>
      </c>
      <c r="AC130" s="12"/>
      <c r="AD130" s="8">
        <f>IF(AC130="",0,IF(AC130="優勝",[3]現行XD用点数換算表!$B$17,IF(AC130="準優勝",[3]現行XD用点数換算表!$C$17,IF(AC130="ベスト4",[3]現行XD用点数換算表!$D$17,IF(AC130="ベスト8",[3]現行XD用点数換算表!$E$17,IF(AC130="ベスト16",[3]現行XD用点数換算表!$F$17,IF(AC130="ベスト32",[3]現行XD用点数換算表!$G$17,"")))))))</f>
        <v>0</v>
      </c>
      <c r="AE130" s="12"/>
      <c r="AF130" s="8">
        <f>IF(AE130="",0,IF(AE130="優勝",[3]現行XD用点数換算表!$B$18,IF(AE130="準優勝",[3]現行XD用点数換算表!$C$18,IF(AE130="ベスト4",[3]現行XD用点数換算表!$D$18,IF(AE130="ベスト8",[3]現行XD用点数換算表!$E$18,[3]現行XD用点数換算表!$F$18)))))</f>
        <v>0</v>
      </c>
      <c r="AG130" s="12"/>
      <c r="AH130" s="8">
        <f>IF(AG130="",0,IF(AG130="優勝",[3]現行XD用点数換算表!$B$19,IF(AG130="準優勝",[3]現行XD用点数換算表!$C$19,IF(AG130="ベスト4",[3]現行XD用点数換算表!$D$19,IF(AG130="ベスト8",[3]現行XD用点数換算表!$E$19,[3]現行XD用点数換算表!$F$19)))))</f>
        <v>0</v>
      </c>
      <c r="AI130" s="8">
        <f t="shared" ref="AI130:AI157" si="20">MAX(H130,J130)+SUM(L130:T130)+MAX(V130,X130)+SUM(Z130:AH130)</f>
        <v>10</v>
      </c>
      <c r="AJ130" s="56">
        <f t="shared" si="19"/>
        <v>10</v>
      </c>
    </row>
    <row r="131" spans="1:36" ht="15" customHeight="1" x14ac:dyDescent="0.55000000000000004">
      <c r="A131" s="57"/>
      <c r="B131" s="12" t="s">
        <v>175</v>
      </c>
      <c r="C131" s="12" t="s">
        <v>41</v>
      </c>
      <c r="D131" s="12">
        <v>1</v>
      </c>
      <c r="E131" s="25" t="s">
        <v>159</v>
      </c>
      <c r="F131" s="26" t="s">
        <v>160</v>
      </c>
      <c r="G131" s="12"/>
      <c r="H131" s="13">
        <f>IF(G131="",0,IF(G131="優勝",[3]現行XD用点数換算表!$B$2,IF(G131="準優勝",[3]現行XD用点数換算表!$C$2,IF(G131="ベスト4",[3]現行XD用点数換算表!$D$2,[3]現行XD用点数換算表!$E$2))))</f>
        <v>0</v>
      </c>
      <c r="I131" s="12"/>
      <c r="J131" s="8">
        <f>IF(I131="",0,IF(I131="優勝",[3]現行XD用点数換算表!$B$3,IF(I131="準優勝",[3]現行XD用点数換算表!$C$3,IF(I131="ベスト4",[3]現行XD用点数換算表!$D$3,[3]現行XD用点数換算表!$E$3))))</f>
        <v>0</v>
      </c>
      <c r="K131" s="12"/>
      <c r="L131" s="8">
        <f>IF(K131="",0,IF(K131="優勝",[2]現行XD用点数換算表!$B$4,IF(K131="準優勝",[2]現行XD用点数換算表!$C$4,IF(K131="ベスト4",[2]現行XD用点数換算表!$D$4,IF(K131="ベスト8",[2]現行XD用点数換算表!$E$4,IF(K131="ベスト16",[2]現行XD用点数換算表!$F$4,IF(K131="ベスト32",[2]現行XD用点数換算表!$G$4,"")))))))</f>
        <v>0</v>
      </c>
      <c r="M131" s="12"/>
      <c r="N131" s="8">
        <f>IF(M131="",0,IF(M131="優勝",[3]現行XD用点数換算表!$B$5,IF(M131="準優勝",[3]現行XD用点数換算表!$C$5,IF(M131="ベスト4",[3]現行XD用点数換算表!$D$5,IF(M131="ベスト8",[3]現行XD用点数換算表!$E$5,IF(M131="ベスト16",[3]現行XD用点数換算表!$F$5,IF(M131="ベスト32",[3]現行XD用点数換算表!$G$5,"")))))))</f>
        <v>0</v>
      </c>
      <c r="O131" s="12"/>
      <c r="P131" s="8">
        <f>IF(O131="",0,IF(O131="優勝",[3]現行XD用点数換算表!$B$6,IF(O131="準優勝",[3]現行XD用点数換算表!$C$6,IF(O131="ベスト4",[3]現行XD用点数換算表!$D$6,IF(O131="ベスト8",[3]現行XD用点数換算表!$E$6,IF(O131="ベスト16",[3]現行XD用点数換算表!$F$6,IF(O131="ベスト32",[3]現行XD用点数換算表!$G$6,"")))))))</f>
        <v>0</v>
      </c>
      <c r="Q131" s="12"/>
      <c r="R131" s="8">
        <f>IF(Q131="",0,IF(Q131="優勝",[3]現行XD用点数換算表!$B$7,IF(Q131="準優勝",[3]現行XD用点数換算表!$C$7,IF(Q131="ベスト4",[3]現行XD用点数換算表!$D$7,IF(Q131="ベスト8",[3]現行XD用点数換算表!$E$7,[3]現行XD用点数換算表!$F$7)))))</f>
        <v>0</v>
      </c>
      <c r="S131" s="12"/>
      <c r="T131" s="8">
        <f>IF(S131="",0,IF(S131="優勝",[3]現行XD用点数換算表!$B$8,IF(S131="準優勝",[3]現行XD用点数換算表!$C$8,IF(S131="ベスト4",[3]現行XD用点数換算表!$D$8,IF(S131="ベスト8",[3]現行XD用点数換算表!$E$8,[3]現行XD用点数換算表!$F$8)))))</f>
        <v>0</v>
      </c>
      <c r="U131" s="12"/>
      <c r="V131" s="14">
        <f>IF(U131="",0,IF(U131="優勝",[3]現行XD用点数換算表!$B$13,IF(U131="準優勝",[3]現行XD用点数換算表!$C$13,IF(U131="ベスト4",[3]現行XD用点数換算表!$D$13,[3]現行XD用点数換算表!$E$13))))</f>
        <v>0</v>
      </c>
      <c r="W131" s="12"/>
      <c r="X131" s="8">
        <f>IF(W131="",0,IF(W131="優勝",[3]現行XD用点数換算表!$B$14,IF(W131="準優勝",[3]現行XD用点数換算表!$C$14,IF(W131="ベスト4",[3]現行XD用点数換算表!$D$14,[3]現行XD用点数換算表!$E$14))))</f>
        <v>0</v>
      </c>
      <c r="Y131" s="12"/>
      <c r="Z131" s="8">
        <f>IF(Y131="",0,IF(Y131="優勝",[2]現行XD用点数換算表!$B$15,IF(Y131="準優勝",[2]現行XD用点数換算表!$C$15,IF(Y131="ベスト4",[2]現行XD用点数換算表!$D$15,IF(Y131="ベスト8",[2]現行XD用点数換算表!$E$15,IF(Y131="ベスト16",[2]現行XD用点数換算表!$F$15,IF(Y131="ベスト32",[2]現行XD用点数換算表!$G$15,"")))))))</f>
        <v>0</v>
      </c>
      <c r="AA131" s="12"/>
      <c r="AB131" s="8">
        <f>IF(AA131="",0,IF(AA131="優勝",[3]現行XD用点数換算表!$B$16,IF(AA131="準優勝",[3]現行XD用点数換算表!$C$16,IF(AA131="ベスト4",[3]現行XD用点数換算表!$D$16,IF(AA131="ベスト8",[3]現行XD用点数換算表!$E$16,IF(AA131="ベスト16",[3]現行XD用点数換算表!$F$16,IF(AA131="ベスト32",[3]現行XD用点数換算表!$G$16,"")))))))</f>
        <v>0</v>
      </c>
      <c r="AC131" s="12"/>
      <c r="AD131" s="8">
        <f>IF(AC131="",0,IF(AC131="優勝",[3]現行XD用点数換算表!$B$17,IF(AC131="準優勝",[3]現行XD用点数換算表!$C$17,IF(AC131="ベスト4",[3]現行XD用点数換算表!$D$17,IF(AC131="ベスト8",[3]現行XD用点数換算表!$E$17,IF(AC131="ベスト16",[3]現行XD用点数換算表!$F$17,IF(AC131="ベスト32",[3]現行XD用点数換算表!$G$17,"")))))))</f>
        <v>0</v>
      </c>
      <c r="AE131" s="12"/>
      <c r="AF131" s="8">
        <f>IF(AE131="",0,IF(AE131="優勝",[3]現行XD用点数換算表!$B$18,IF(AE131="準優勝",[3]現行XD用点数換算表!$C$18,IF(AE131="ベスト4",[3]現行XD用点数換算表!$D$18,IF(AE131="ベスト8",[3]現行XD用点数換算表!$E$18,[3]現行XD用点数換算表!$F$18)))))</f>
        <v>0</v>
      </c>
      <c r="AG131" s="12"/>
      <c r="AH131" s="8">
        <f>IF(AG131="",0,IF(AG131="優勝",[3]現行XD用点数換算表!$B$19,IF(AG131="準優勝",[3]現行XD用点数換算表!$C$19,IF(AG131="ベスト4",[3]現行XD用点数換算表!$D$19,IF(AG131="ベスト8",[3]現行XD用点数換算表!$E$19,[3]現行XD用点数換算表!$F$19)))))</f>
        <v>0</v>
      </c>
      <c r="AI131" s="8">
        <f t="shared" si="20"/>
        <v>0</v>
      </c>
      <c r="AJ131" s="57"/>
    </row>
    <row r="132" spans="1:36" ht="15" customHeight="1" x14ac:dyDescent="0.55000000000000004">
      <c r="A132" s="56">
        <v>65</v>
      </c>
      <c r="B132" s="12" t="s">
        <v>109</v>
      </c>
      <c r="C132" s="12" t="s">
        <v>41</v>
      </c>
      <c r="D132" s="12">
        <v>2</v>
      </c>
      <c r="E132" s="25" t="s">
        <v>159</v>
      </c>
      <c r="F132" s="26" t="s">
        <v>160</v>
      </c>
      <c r="G132" s="12"/>
      <c r="H132" s="13">
        <f>IF(G132="",0,IF(G132="優勝",[3]現行XD用点数換算表!$B$2,IF(G132="準優勝",[3]現行XD用点数換算表!$C$2,IF(G132="ベスト4",[3]現行XD用点数換算表!$D$2,[3]現行XD用点数換算表!$E$2))))</f>
        <v>0</v>
      </c>
      <c r="I132" s="12"/>
      <c r="J132" s="8">
        <f>IF(I132="",0,IF(I132="優勝",[3]現行XD用点数換算表!$B$3,IF(I132="準優勝",[3]現行XD用点数換算表!$C$3,IF(I132="ベスト4",[3]現行XD用点数換算表!$D$3,[3]現行XD用点数換算表!$E$3))))</f>
        <v>0</v>
      </c>
      <c r="K132" s="12"/>
      <c r="L132" s="8">
        <f>IF(K132="",0,IF(K132="優勝",[2]現行XD用点数換算表!$B$4,IF(K132="準優勝",[2]現行XD用点数換算表!$C$4,IF(K132="ベスト4",[2]現行XD用点数換算表!$D$4,IF(K132="ベスト8",[2]現行XD用点数換算表!$E$4,IF(K132="ベスト16",[2]現行XD用点数換算表!$F$4,IF(K132="ベスト32",[2]現行XD用点数換算表!$G$4,"")))))))</f>
        <v>0</v>
      </c>
      <c r="M132" s="12" t="s">
        <v>5</v>
      </c>
      <c r="N132" s="8">
        <f>IF(M132="",0,IF(M132="優勝",[3]現行XD用点数換算表!$B$5,IF(M132="準優勝",[3]現行XD用点数換算表!$C$5,IF(M132="ベスト4",[3]現行XD用点数換算表!$D$5,IF(M132="ベスト8",[3]現行XD用点数換算表!$E$5,IF(M132="ベスト16",[3]現行XD用点数換算表!$F$5,IF(M132="ベスト32",[3]現行XD用点数換算表!$G$5,"")))))))</f>
        <v>10</v>
      </c>
      <c r="O132" s="12"/>
      <c r="P132" s="8">
        <f>IF(O132="",0,IF(O132="優勝",[3]現行XD用点数換算表!$B$6,IF(O132="準優勝",[3]現行XD用点数換算表!$C$6,IF(O132="ベスト4",[3]現行XD用点数換算表!$D$6,IF(O132="ベスト8",[3]現行XD用点数換算表!$E$6,IF(O132="ベスト16",[3]現行XD用点数換算表!$F$6,IF(O132="ベスト32",[3]現行XD用点数換算表!$G$6,"")))))))</f>
        <v>0</v>
      </c>
      <c r="Q132" s="12"/>
      <c r="R132" s="8">
        <f>IF(Q132="",0,IF(Q132="優勝",[3]現行XD用点数換算表!$B$7,IF(Q132="準優勝",[3]現行XD用点数換算表!$C$7,IF(Q132="ベスト4",[3]現行XD用点数換算表!$D$7,IF(Q132="ベスト8",[3]現行XD用点数換算表!$E$7,[3]現行XD用点数換算表!$F$7)))))</f>
        <v>0</v>
      </c>
      <c r="S132" s="12"/>
      <c r="T132" s="8">
        <f>IF(S132="",0,IF(S132="優勝",[3]現行XD用点数換算表!$B$8,IF(S132="準優勝",[3]現行XD用点数換算表!$C$8,IF(S132="ベスト4",[3]現行XD用点数換算表!$D$8,IF(S132="ベスト8",[3]現行XD用点数換算表!$E$8,[3]現行XD用点数換算表!$F$8)))))</f>
        <v>0</v>
      </c>
      <c r="U132" s="12"/>
      <c r="V132" s="14">
        <f>IF(U132="",0,IF(U132="優勝",[3]現行XD用点数換算表!$B$13,IF(U132="準優勝",[3]現行XD用点数換算表!$C$13,IF(U132="ベスト4",[3]現行XD用点数換算表!$D$13,[3]現行XD用点数換算表!$E$13))))</f>
        <v>0</v>
      </c>
      <c r="W132" s="12"/>
      <c r="X132" s="8">
        <f>IF(W132="",0,IF(W132="優勝",[3]現行XD用点数換算表!$B$14,IF(W132="準優勝",[3]現行XD用点数換算表!$C$14,IF(W132="ベスト4",[3]現行XD用点数換算表!$D$14,[3]現行XD用点数換算表!$E$14))))</f>
        <v>0</v>
      </c>
      <c r="Y132" s="12"/>
      <c r="Z132" s="8">
        <f>IF(Y132="",0,IF(Y132="優勝",[2]現行XD用点数換算表!$B$15,IF(Y132="準優勝",[2]現行XD用点数換算表!$C$15,IF(Y132="ベスト4",[2]現行XD用点数換算表!$D$15,IF(Y132="ベスト8",[2]現行XD用点数換算表!$E$15,IF(Y132="ベスト16",[2]現行XD用点数換算表!$F$15,IF(Y132="ベスト32",[2]現行XD用点数換算表!$G$15,"")))))))</f>
        <v>0</v>
      </c>
      <c r="AA132" s="12"/>
      <c r="AB132" s="8">
        <f>IF(AA132="",0,IF(AA132="優勝",[3]現行XD用点数換算表!$B$16,IF(AA132="準優勝",[3]現行XD用点数換算表!$C$16,IF(AA132="ベスト4",[3]現行XD用点数換算表!$D$16,IF(AA132="ベスト8",[3]現行XD用点数換算表!$E$16,IF(AA132="ベスト16",[3]現行XD用点数換算表!$F$16,IF(AA132="ベスト32",[3]現行XD用点数換算表!$G$16,"")))))))</f>
        <v>0</v>
      </c>
      <c r="AC132" s="12"/>
      <c r="AD132" s="8">
        <f>IF(AC132="",0,IF(AC132="優勝",[3]現行XD用点数換算表!$B$17,IF(AC132="準優勝",[3]現行XD用点数換算表!$C$17,IF(AC132="ベスト4",[3]現行XD用点数換算表!$D$17,IF(AC132="ベスト8",[3]現行XD用点数換算表!$E$17,IF(AC132="ベスト16",[3]現行XD用点数換算表!$F$17,IF(AC132="ベスト32",[3]現行XD用点数換算表!$G$17,"")))))))</f>
        <v>0</v>
      </c>
      <c r="AE132" s="12"/>
      <c r="AF132" s="8">
        <f>IF(AE132="",0,IF(AE132="優勝",[3]現行XD用点数換算表!$B$18,IF(AE132="準優勝",[3]現行XD用点数換算表!$C$18,IF(AE132="ベスト4",[3]現行XD用点数換算表!$D$18,IF(AE132="ベスト8",[3]現行XD用点数換算表!$E$18,[3]現行XD用点数換算表!$F$18)))))</f>
        <v>0</v>
      </c>
      <c r="AG132" s="12"/>
      <c r="AH132" s="8">
        <f>IF(AG132="",0,IF(AG132="優勝",[3]現行XD用点数換算表!$B$19,IF(AG132="準優勝",[3]現行XD用点数換算表!$C$19,IF(AG132="ベスト4",[3]現行XD用点数換算表!$D$19,IF(AG132="ベスト8",[3]現行XD用点数換算表!$E$19,[3]現行XD用点数換算表!$F$19)))))</f>
        <v>0</v>
      </c>
      <c r="AI132" s="8">
        <f t="shared" si="20"/>
        <v>10</v>
      </c>
      <c r="AJ132" s="56">
        <f t="shared" si="19"/>
        <v>10</v>
      </c>
    </row>
    <row r="133" spans="1:36" ht="15" customHeight="1" x14ac:dyDescent="0.55000000000000004">
      <c r="A133" s="57"/>
      <c r="B133" s="12" t="s">
        <v>176</v>
      </c>
      <c r="C133" s="12" t="s">
        <v>41</v>
      </c>
      <c r="D133" s="12">
        <v>1</v>
      </c>
      <c r="E133" s="25" t="s">
        <v>159</v>
      </c>
      <c r="F133" s="26" t="s">
        <v>160</v>
      </c>
      <c r="G133" s="12"/>
      <c r="H133" s="13">
        <f>IF(G133="",0,IF(G133="優勝",[3]現行XD用点数換算表!$B$2,IF(G133="準優勝",[3]現行XD用点数換算表!$C$2,IF(G133="ベスト4",[3]現行XD用点数換算表!$D$2,[3]現行XD用点数換算表!$E$2))))</f>
        <v>0</v>
      </c>
      <c r="I133" s="12"/>
      <c r="J133" s="8">
        <f>IF(I133="",0,IF(I133="優勝",[3]現行XD用点数換算表!$B$3,IF(I133="準優勝",[3]現行XD用点数換算表!$C$3,IF(I133="ベスト4",[3]現行XD用点数換算表!$D$3,[3]現行XD用点数換算表!$E$3))))</f>
        <v>0</v>
      </c>
      <c r="K133" s="12"/>
      <c r="L133" s="8">
        <f>IF(K133="",0,IF(K133="優勝",[2]現行XD用点数換算表!$B$4,IF(K133="準優勝",[2]現行XD用点数換算表!$C$4,IF(K133="ベスト4",[2]現行XD用点数換算表!$D$4,IF(K133="ベスト8",[2]現行XD用点数換算表!$E$4,IF(K133="ベスト16",[2]現行XD用点数換算表!$F$4,IF(K133="ベスト32",[2]現行XD用点数換算表!$G$4,"")))))))</f>
        <v>0</v>
      </c>
      <c r="M133" s="12"/>
      <c r="N133" s="8">
        <f>IF(M133="",0,IF(M133="優勝",[3]現行XD用点数換算表!$B$5,IF(M133="準優勝",[3]現行XD用点数換算表!$C$5,IF(M133="ベスト4",[3]現行XD用点数換算表!$D$5,IF(M133="ベスト8",[3]現行XD用点数換算表!$E$5,IF(M133="ベスト16",[3]現行XD用点数換算表!$F$5,IF(M133="ベスト32",[3]現行XD用点数換算表!$G$5,"")))))))</f>
        <v>0</v>
      </c>
      <c r="O133" s="12"/>
      <c r="P133" s="8">
        <f>IF(O133="",0,IF(O133="優勝",[3]現行XD用点数換算表!$B$6,IF(O133="準優勝",[3]現行XD用点数換算表!$C$6,IF(O133="ベスト4",[3]現行XD用点数換算表!$D$6,IF(O133="ベスト8",[3]現行XD用点数換算表!$E$6,IF(O133="ベスト16",[3]現行XD用点数換算表!$F$6,IF(O133="ベスト32",[3]現行XD用点数換算表!$G$6,"")))))))</f>
        <v>0</v>
      </c>
      <c r="Q133" s="12"/>
      <c r="R133" s="8">
        <f>IF(Q133="",0,IF(Q133="優勝",[3]現行XD用点数換算表!$B$7,IF(Q133="準優勝",[3]現行XD用点数換算表!$C$7,IF(Q133="ベスト4",[3]現行XD用点数換算表!$D$7,IF(Q133="ベスト8",[3]現行XD用点数換算表!$E$7,[3]現行XD用点数換算表!$F$7)))))</f>
        <v>0</v>
      </c>
      <c r="S133" s="12"/>
      <c r="T133" s="8">
        <f>IF(S133="",0,IF(S133="優勝",[3]現行XD用点数換算表!$B$8,IF(S133="準優勝",[3]現行XD用点数換算表!$C$8,IF(S133="ベスト4",[3]現行XD用点数換算表!$D$8,IF(S133="ベスト8",[3]現行XD用点数換算表!$E$8,[3]現行XD用点数換算表!$F$8)))))</f>
        <v>0</v>
      </c>
      <c r="U133" s="12"/>
      <c r="V133" s="14">
        <f>IF(U133="",0,IF(U133="優勝",[3]現行XD用点数換算表!$B$13,IF(U133="準優勝",[3]現行XD用点数換算表!$C$13,IF(U133="ベスト4",[3]現行XD用点数換算表!$D$13,[3]現行XD用点数換算表!$E$13))))</f>
        <v>0</v>
      </c>
      <c r="W133" s="12"/>
      <c r="X133" s="8">
        <f>IF(W133="",0,IF(W133="優勝",[3]現行XD用点数換算表!$B$14,IF(W133="準優勝",[3]現行XD用点数換算表!$C$14,IF(W133="ベスト4",[3]現行XD用点数換算表!$D$14,[3]現行XD用点数換算表!$E$14))))</f>
        <v>0</v>
      </c>
      <c r="Y133" s="12"/>
      <c r="Z133" s="8">
        <f>IF(Y133="",0,IF(Y133="優勝",[2]現行XD用点数換算表!$B$15,IF(Y133="準優勝",[2]現行XD用点数換算表!$C$15,IF(Y133="ベスト4",[2]現行XD用点数換算表!$D$15,IF(Y133="ベスト8",[2]現行XD用点数換算表!$E$15,IF(Y133="ベスト16",[2]現行XD用点数換算表!$F$15,IF(Y133="ベスト32",[2]現行XD用点数換算表!$G$15,"")))))))</f>
        <v>0</v>
      </c>
      <c r="AA133" s="12"/>
      <c r="AB133" s="8">
        <f>IF(AA133="",0,IF(AA133="優勝",[3]現行XD用点数換算表!$B$16,IF(AA133="準優勝",[3]現行XD用点数換算表!$C$16,IF(AA133="ベスト4",[3]現行XD用点数換算表!$D$16,IF(AA133="ベスト8",[3]現行XD用点数換算表!$E$16,IF(AA133="ベスト16",[3]現行XD用点数換算表!$F$16,IF(AA133="ベスト32",[3]現行XD用点数換算表!$G$16,"")))))))</f>
        <v>0</v>
      </c>
      <c r="AC133" s="12"/>
      <c r="AD133" s="8">
        <f>IF(AC133="",0,IF(AC133="優勝",[3]現行XD用点数換算表!$B$17,IF(AC133="準優勝",[3]現行XD用点数換算表!$C$17,IF(AC133="ベスト4",[3]現行XD用点数換算表!$D$17,IF(AC133="ベスト8",[3]現行XD用点数換算表!$E$17,IF(AC133="ベスト16",[3]現行XD用点数換算表!$F$17,IF(AC133="ベスト32",[3]現行XD用点数換算表!$G$17,"")))))))</f>
        <v>0</v>
      </c>
      <c r="AE133" s="12"/>
      <c r="AF133" s="8">
        <f>IF(AE133="",0,IF(AE133="優勝",[3]現行XD用点数換算表!$B$18,IF(AE133="準優勝",[3]現行XD用点数換算表!$C$18,IF(AE133="ベスト4",[3]現行XD用点数換算表!$D$18,IF(AE133="ベスト8",[3]現行XD用点数換算表!$E$18,[3]現行XD用点数換算表!$F$18)))))</f>
        <v>0</v>
      </c>
      <c r="AG133" s="12"/>
      <c r="AH133" s="8">
        <f>IF(AG133="",0,IF(AG133="優勝",[3]現行XD用点数換算表!$B$19,IF(AG133="準優勝",[3]現行XD用点数換算表!$C$19,IF(AG133="ベスト4",[3]現行XD用点数換算表!$D$19,IF(AG133="ベスト8",[3]現行XD用点数換算表!$E$19,[3]現行XD用点数換算表!$F$19)))))</f>
        <v>0</v>
      </c>
      <c r="AI133" s="8">
        <f t="shared" si="20"/>
        <v>0</v>
      </c>
      <c r="AJ133" s="57"/>
    </row>
    <row r="134" spans="1:36" ht="15" customHeight="1" x14ac:dyDescent="0.55000000000000004">
      <c r="A134" s="56">
        <v>66</v>
      </c>
      <c r="B134" s="32" t="s">
        <v>287</v>
      </c>
      <c r="C134" s="32" t="s">
        <v>232</v>
      </c>
      <c r="D134" s="32">
        <v>2</v>
      </c>
      <c r="E134" s="29" t="s">
        <v>200</v>
      </c>
      <c r="F134" s="31" t="s">
        <v>226</v>
      </c>
      <c r="G134" s="32"/>
      <c r="H134" s="30">
        <f>IF(G134="",0,IF(G134="優勝",[1]現行XD用点数換算表!$B$2,IF(G134="準優勝",[1]現行XD用点数換算表!$C$2,IF(G134="ベスト4",[1]現行XD用点数換算表!$D$2,[1]現行XD用点数換算表!$E$2))))</f>
        <v>0</v>
      </c>
      <c r="I134" s="32"/>
      <c r="J134" s="35">
        <f>IF(I134="",0,IF(I134="優勝",[1]現行XD用点数換算表!$B$3,IF(I134="準優勝",[1]現行XD用点数換算表!$C$3,IF(I134="ベスト4",[1]現行XD用点数換算表!$D$3,[1]現行XD用点数換算表!$E$3))))</f>
        <v>0</v>
      </c>
      <c r="K134" s="32"/>
      <c r="L134" s="35">
        <f>IF(K134="",0,IF(K134="優勝",[2]現行XD用点数換算表!$B$4,IF(K134="準優勝",[2]現行XD用点数換算表!$C$4,IF(K134="ベスト4",[2]現行XD用点数換算表!$D$4,IF(K134="ベスト8",[2]現行XD用点数換算表!$E$4,IF(K134="ベスト16",[2]現行XD用点数換算表!$F$4,IF(K134="ベスト32",[2]現行XD用点数換算表!$G$4,"")))))))</f>
        <v>0</v>
      </c>
      <c r="M134" s="32"/>
      <c r="N134" s="35">
        <f>IF(M134="",0,IF(M134="優勝",[1]現行XD用点数換算表!$B$5,IF(M134="準優勝",[1]現行XD用点数換算表!$C$5,IF(M134="ベスト4",[1]現行XD用点数換算表!$D$5,IF(M134="ベスト8",[1]現行XD用点数換算表!$E$5,IF(M134="ベスト16",[1]現行XD用点数換算表!$F$5,IF(M134="ベスト32",[1]現行XD用点数換算表!$G$5,"")))))))</f>
        <v>0</v>
      </c>
      <c r="O134" s="32"/>
      <c r="P134" s="35">
        <f>IF(O134="",0,IF(O134="優勝",[1]現行XD用点数換算表!$B$6,IF(O134="準優勝",[1]現行XD用点数換算表!$C$6,IF(O134="ベスト4",[1]現行XD用点数換算表!$D$6,IF(O134="ベスト8",[1]現行XD用点数換算表!$E$6,IF(O134="ベスト16",[1]現行XD用点数換算表!$F$6,IF(O134="ベスト32",[1]現行XD用点数換算表!$G$6,"")))))))</f>
        <v>0</v>
      </c>
      <c r="Q134" s="32"/>
      <c r="R134" s="35">
        <f>IF(Q134="",0,IF(Q134="優勝",[1]現行XD用点数換算表!$B$7,IF(Q134="準優勝",[1]現行XD用点数換算表!$C$7,IF(Q134="ベスト4",[1]現行XD用点数換算表!$D$7,IF(Q134="ベスト8",[1]現行XD用点数換算表!$E$7,[1]現行XD用点数換算表!$F$7)))))</f>
        <v>0</v>
      </c>
      <c r="S134" s="32"/>
      <c r="T134" s="35">
        <f>IF(S134="",0,IF(S134="優勝",[1]現行XD用点数換算表!$B$8,IF(S134="準優勝",[1]現行XD用点数換算表!$C$8,IF(S134="ベスト4",[1]現行XD用点数換算表!$D$8,IF(S134="ベスト8",[1]現行XD用点数換算表!$E$8,[1]現行XD用点数換算表!$F$8)))))</f>
        <v>0</v>
      </c>
      <c r="U134" s="32"/>
      <c r="V134" s="36">
        <f>IF(U134="",0,IF(U134="優勝",[1]現行XD用点数換算表!$B$13,IF(U134="準優勝",[1]現行XD用点数換算表!$C$13,IF(U134="ベスト4",[1]現行XD用点数換算表!$D$13,[1]現行XD用点数換算表!$E$13))))</f>
        <v>0</v>
      </c>
      <c r="W134" s="32"/>
      <c r="X134" s="35">
        <f>IF(W134="",0,IF(W134="優勝",[1]現行XD用点数換算表!$B$14,IF(W134="準優勝",[1]現行XD用点数換算表!$C$14,IF(W134="ベスト4",[1]現行XD用点数換算表!$D$14,[1]現行XD用点数換算表!$E$14))))</f>
        <v>0</v>
      </c>
      <c r="Y134" s="32"/>
      <c r="Z134" s="35">
        <f>IF(Y134="",0,IF(Y134="優勝",[2]現行XD用点数換算表!$B$15,IF(Y134="準優勝",[2]現行XD用点数換算表!$C$15,IF(Y134="ベスト4",[2]現行XD用点数換算表!$D$15,IF(Y134="ベスト8",[2]現行XD用点数換算表!$E$15,IF(Y134="ベスト16",[2]現行XD用点数換算表!$F$15,IF(Y134="ベスト32",[2]現行XD用点数換算表!$G$15,"")))))))</f>
        <v>0</v>
      </c>
      <c r="AA134" s="32"/>
      <c r="AB134" s="35">
        <f>IF(AA134="",0,IF(AA134="優勝",[1]現行XD用点数換算表!$B$16,IF(AA134="準優勝",[1]現行XD用点数換算表!$C$16,IF(AA134="ベスト4",[1]現行XD用点数換算表!$D$16,IF(AA134="ベスト8",[1]現行XD用点数換算表!$E$16,IF(AA134="ベスト16",[1]現行XD用点数換算表!$F$16,IF(AA134="ベスト32",[1]現行XD用点数換算表!$G$16,"")))))))</f>
        <v>0</v>
      </c>
      <c r="AC134" s="32"/>
      <c r="AD134" s="35">
        <f>IF(AC134="",0,IF(AC134="優勝",[1]現行XD用点数換算表!$B$17,IF(AC134="準優勝",[1]現行XD用点数換算表!$C$17,IF(AC134="ベスト4",[1]現行XD用点数換算表!$D$17,IF(AC134="ベスト8",[1]現行XD用点数換算表!$E$17,IF(AC134="ベスト16",[1]現行XD用点数換算表!$F$17,IF(AC134="ベスト32",[1]現行XD用点数換算表!$G$17,"")))))))</f>
        <v>0</v>
      </c>
      <c r="AE134" s="32"/>
      <c r="AF134" s="35">
        <f>IF(AE134="",0,IF(AE134="優勝",[1]現行XD用点数換算表!$B$18,IF(AE134="準優勝",[1]現行XD用点数換算表!$C$18,IF(AE134="ベスト4",[1]現行XD用点数換算表!$D$18,IF(AE134="ベスト8",[1]現行XD用点数換算表!$E$18,[1]現行XD用点数換算表!$F$18)))))</f>
        <v>0</v>
      </c>
      <c r="AG134" s="32"/>
      <c r="AH134" s="35">
        <f>IF(AG134="",0,IF(AG134="優勝",[1]現行XD用点数換算表!$B$19,IF(AG134="準優勝",[1]現行XD用点数換算表!$C$19,IF(AG134="ベスト4",[1]現行XD用点数換算表!$D$19,IF(AG134="ベスト8",[1]現行XD用点数換算表!$E$19,[1]現行XD用点数換算表!$F$19)))))</f>
        <v>0</v>
      </c>
      <c r="AI134" s="35">
        <f>MAX(H134,J134)+SUM(L134:T134)+MAX(V134,X134)+SUM(Z134:AH134)</f>
        <v>0</v>
      </c>
      <c r="AJ134" s="56">
        <f t="shared" si="19"/>
        <v>10</v>
      </c>
    </row>
    <row r="135" spans="1:36" ht="15" customHeight="1" x14ac:dyDescent="0.55000000000000004">
      <c r="A135" s="57"/>
      <c r="B135" s="32" t="s">
        <v>286</v>
      </c>
      <c r="C135" s="32" t="s">
        <v>232</v>
      </c>
      <c r="D135" s="32">
        <v>2</v>
      </c>
      <c r="E135" s="29" t="s">
        <v>200</v>
      </c>
      <c r="F135" s="31" t="s">
        <v>226</v>
      </c>
      <c r="G135" s="32"/>
      <c r="H135" s="30">
        <f>IF(G135="",0,IF(G135="優勝",[1]現行XD用点数換算表!$B$2,IF(G135="準優勝",[1]現行XD用点数換算表!$C$2,IF(G135="ベスト4",[1]現行XD用点数換算表!$D$2,[1]現行XD用点数換算表!$E$2))))</f>
        <v>0</v>
      </c>
      <c r="I135" s="32"/>
      <c r="J135" s="35">
        <f>IF(I135="",0,IF(I135="優勝",[1]現行XD用点数換算表!$B$3,IF(I135="準優勝",[1]現行XD用点数換算表!$C$3,IF(I135="ベスト4",[1]現行XD用点数換算表!$D$3,[1]現行XD用点数換算表!$E$3))))</f>
        <v>0</v>
      </c>
      <c r="K135" s="32"/>
      <c r="L135" s="35">
        <f>IF(K135="",0,IF(K135="優勝",[2]現行XD用点数換算表!$B$4,IF(K135="準優勝",[2]現行XD用点数換算表!$C$4,IF(K135="ベスト4",[2]現行XD用点数換算表!$D$4,IF(K135="ベスト8",[2]現行XD用点数換算表!$E$4,IF(K135="ベスト16",[2]現行XD用点数換算表!$F$4,IF(K135="ベスト32",[2]現行XD用点数換算表!$G$4,"")))))))</f>
        <v>0</v>
      </c>
      <c r="M135" s="32" t="s">
        <v>5</v>
      </c>
      <c r="N135" s="35">
        <f>IF(M135="",0,IF(M135="優勝",[1]現行XD用点数換算表!$B$5,IF(M135="準優勝",[1]現行XD用点数換算表!$C$5,IF(M135="ベスト4",[1]現行XD用点数換算表!$D$5,IF(M135="ベスト8",[1]現行XD用点数換算表!$E$5,IF(M135="ベスト16",[1]現行XD用点数換算表!$F$5,IF(M135="ベスト32",[1]現行XD用点数換算表!$G$5,"")))))))</f>
        <v>10</v>
      </c>
      <c r="O135" s="32"/>
      <c r="P135" s="35">
        <f>IF(O135="",0,IF(O135="優勝",[1]現行XD用点数換算表!$B$6,IF(O135="準優勝",[1]現行XD用点数換算表!$C$6,IF(O135="ベスト4",[1]現行XD用点数換算表!$D$6,IF(O135="ベスト8",[1]現行XD用点数換算表!$E$6,IF(O135="ベスト16",[1]現行XD用点数換算表!$F$6,IF(O135="ベスト32",[1]現行XD用点数換算表!$G$6,"")))))))</f>
        <v>0</v>
      </c>
      <c r="Q135" s="32"/>
      <c r="R135" s="35">
        <f>IF(Q135="",0,IF(Q135="優勝",[1]現行XD用点数換算表!$B$7,IF(Q135="準優勝",[1]現行XD用点数換算表!$C$7,IF(Q135="ベスト4",[1]現行XD用点数換算表!$D$7,IF(Q135="ベスト8",[1]現行XD用点数換算表!$E$7,[1]現行XD用点数換算表!$F$7)))))</f>
        <v>0</v>
      </c>
      <c r="S135" s="32"/>
      <c r="T135" s="35">
        <f>IF(S135="",0,IF(S135="優勝",[1]現行XD用点数換算表!$B$8,IF(S135="準優勝",[1]現行XD用点数換算表!$C$8,IF(S135="ベスト4",[1]現行XD用点数換算表!$D$8,IF(S135="ベスト8",[1]現行XD用点数換算表!$E$8,[1]現行XD用点数換算表!$F$8)))))</f>
        <v>0</v>
      </c>
      <c r="U135" s="32"/>
      <c r="V135" s="36">
        <f>IF(U135="",0,IF(U135="優勝",[1]現行XD用点数換算表!$B$13,IF(U135="準優勝",[1]現行XD用点数換算表!$C$13,IF(U135="ベスト4",[1]現行XD用点数換算表!$D$13,[1]現行XD用点数換算表!$E$13))))</f>
        <v>0</v>
      </c>
      <c r="W135" s="32"/>
      <c r="X135" s="35">
        <f>IF(W135="",0,IF(W135="優勝",[1]現行XD用点数換算表!$B$14,IF(W135="準優勝",[1]現行XD用点数換算表!$C$14,IF(W135="ベスト4",[1]現行XD用点数換算表!$D$14,[1]現行XD用点数換算表!$E$14))))</f>
        <v>0</v>
      </c>
      <c r="Y135" s="32"/>
      <c r="Z135" s="35">
        <f>IF(Y135="",0,IF(Y135="優勝",[2]現行XD用点数換算表!$B$15,IF(Y135="準優勝",[2]現行XD用点数換算表!$C$15,IF(Y135="ベスト4",[2]現行XD用点数換算表!$D$15,IF(Y135="ベスト8",[2]現行XD用点数換算表!$E$15,IF(Y135="ベスト16",[2]現行XD用点数換算表!$F$15,IF(Y135="ベスト32",[2]現行XD用点数換算表!$G$15,"")))))))</f>
        <v>0</v>
      </c>
      <c r="AA135" s="32"/>
      <c r="AB135" s="35">
        <f>IF(AA135="",0,IF(AA135="優勝",[1]現行XD用点数換算表!$B$16,IF(AA135="準優勝",[1]現行XD用点数換算表!$C$16,IF(AA135="ベスト4",[1]現行XD用点数換算表!$D$16,IF(AA135="ベスト8",[1]現行XD用点数換算表!$E$16,IF(AA135="ベスト16",[1]現行XD用点数換算表!$F$16,IF(AA135="ベスト32",[1]現行XD用点数換算表!$G$16,"")))))))</f>
        <v>0</v>
      </c>
      <c r="AC135" s="32"/>
      <c r="AD135" s="35">
        <f>IF(AC135="",0,IF(AC135="優勝",[1]現行XD用点数換算表!$B$17,IF(AC135="準優勝",[1]現行XD用点数換算表!$C$17,IF(AC135="ベスト4",[1]現行XD用点数換算表!$D$17,IF(AC135="ベスト8",[1]現行XD用点数換算表!$E$17,IF(AC135="ベスト16",[1]現行XD用点数換算表!$F$17,IF(AC135="ベスト32",[1]現行XD用点数換算表!$G$17,"")))))))</f>
        <v>0</v>
      </c>
      <c r="AE135" s="32"/>
      <c r="AF135" s="35">
        <f>IF(AE135="",0,IF(AE135="優勝",[1]現行XD用点数換算表!$B$18,IF(AE135="準優勝",[1]現行XD用点数換算表!$C$18,IF(AE135="ベスト4",[1]現行XD用点数換算表!$D$18,IF(AE135="ベスト8",[1]現行XD用点数換算表!$E$18,[1]現行XD用点数換算表!$F$18)))))</f>
        <v>0</v>
      </c>
      <c r="AG135" s="32"/>
      <c r="AH135" s="35">
        <f>IF(AG135="",0,IF(AG135="優勝",[1]現行XD用点数換算表!$B$19,IF(AG135="準優勝",[1]現行XD用点数換算表!$C$19,IF(AG135="ベスト4",[1]現行XD用点数換算表!$D$19,IF(AG135="ベスト8",[1]現行XD用点数換算表!$E$19,[1]現行XD用点数換算表!$F$19)))))</f>
        <v>0</v>
      </c>
      <c r="AI135" s="35">
        <f>MAX(H135,J135)+SUM(L135:T135)+MAX(V135,X135)+SUM(Z135:AH135)</f>
        <v>10</v>
      </c>
      <c r="AJ135" s="57"/>
    </row>
    <row r="136" spans="1:36" ht="15" customHeight="1" x14ac:dyDescent="0.55000000000000004">
      <c r="A136" s="56">
        <v>67</v>
      </c>
      <c r="B136" s="12"/>
      <c r="C136" s="12"/>
      <c r="D136" s="12"/>
      <c r="E136" s="8"/>
      <c r="F136" s="8"/>
      <c r="G136" s="12"/>
      <c r="H136" s="13">
        <f>IF(G136="",0,IF(G136="優勝",現行XD用点数換算表!$B$2,IF(G136="準優勝",現行XD用点数換算表!$C$2,IF(G136="ベスト4",現行XD用点数換算表!$D$2,現行XD用点数換算表!$E$2))))</f>
        <v>0</v>
      </c>
      <c r="I136" s="12"/>
      <c r="J136" s="8">
        <f>IF(I136="",0,IF(I136="優勝",現行XD用点数換算表!$B$3,IF(I136="準優勝",現行XD用点数換算表!$C$3,IF(I136="ベスト4",現行XD用点数換算表!$D$3,現行XD用点数換算表!$E$3))))</f>
        <v>0</v>
      </c>
      <c r="K136" s="12"/>
      <c r="L136" s="8">
        <f>IF(K136="",0,IF(K136="優勝",[5]現行XD用点数換算表!$B$4,IF(K136="準優勝",[5]現行XD用点数換算表!$C$4,IF(K136="ベスト4",[5]現行XD用点数換算表!$D$4,IF(K136="ベスト8",[5]現行XD用点数換算表!$E$4,IF(K136="ベスト16",[5]現行XD用点数換算表!$F$4,IF(K136="ベスト32",[5]現行XD用点数換算表!$G$4,"")))))))</f>
        <v>0</v>
      </c>
      <c r="M136" s="12"/>
      <c r="N136" s="8">
        <f>IF(M136="",0,IF(M136="優勝",現行XD用点数換算表!$B$5,IF(M136="準優勝",現行XD用点数換算表!$C$5,IF(M136="ベスト4",現行XD用点数換算表!$D$5,IF(M136="ベスト8",現行XD用点数換算表!$E$5,IF(M136="ベスト16",現行XD用点数換算表!$F$5,IF(M136="ベスト32",現行XD用点数換算表!$G$5,"")))))))</f>
        <v>0</v>
      </c>
      <c r="O136" s="12"/>
      <c r="P136" s="8">
        <f>IF(O136="",0,IF(O136="優勝",現行XD用点数換算表!$B$6,IF(O136="準優勝",現行XD用点数換算表!$C$6,IF(O136="ベスト4",現行XD用点数換算表!$D$6,IF(O136="ベスト8",現行XD用点数換算表!$E$6,IF(O136="ベスト16",現行XD用点数換算表!$F$6,IF(O136="ベスト32",現行XD用点数換算表!$G$6,"")))))))</f>
        <v>0</v>
      </c>
      <c r="Q136" s="12"/>
      <c r="R136" s="8">
        <f>IF(Q136="",0,IF(Q136="優勝",現行XD用点数換算表!$B$7,IF(Q136="準優勝",現行XD用点数換算表!$C$7,IF(Q136="ベスト4",現行XD用点数換算表!$D$7,IF(Q136="ベスト8",現行XD用点数換算表!$E$7,現行XD用点数換算表!$F$7)))))</f>
        <v>0</v>
      </c>
      <c r="S136" s="12"/>
      <c r="T136" s="8">
        <f>IF(S136="",0,IF(S136="優勝",現行XD用点数換算表!$B$8,IF(S136="準優勝",現行XD用点数換算表!$C$8,IF(S136="ベスト4",現行XD用点数換算表!$D$8,IF(S136="ベスト8",現行XD用点数換算表!$E$8,現行XD用点数換算表!$F$8)))))</f>
        <v>0</v>
      </c>
      <c r="U136" s="12"/>
      <c r="V136" s="14">
        <f>IF(U136="",0,IF(U136="優勝",現行XD用点数換算表!$B$13,IF(U136="準優勝",現行XD用点数換算表!$C$13,IF(U136="ベスト4",現行XD用点数換算表!$D$13,現行XD用点数換算表!$E$13))))</f>
        <v>0</v>
      </c>
      <c r="W136" s="12"/>
      <c r="X136" s="8">
        <f>IF(W136="",0,IF(W136="優勝",現行XD用点数換算表!$B$14,IF(W136="準優勝",現行XD用点数換算表!$C$14,IF(W136="ベスト4",現行XD用点数換算表!$D$14,現行XD用点数換算表!$E$14))))</f>
        <v>0</v>
      </c>
      <c r="Y136" s="12"/>
      <c r="Z136" s="8">
        <f>IF(Y136="",0,IF(Y136="優勝",[5]現行XD用点数換算表!$B$15,IF(Y136="準優勝",[5]現行XD用点数換算表!$C$15,IF(Y136="ベスト4",[5]現行XD用点数換算表!$D$15,IF(Y136="ベスト8",[5]現行XD用点数換算表!$E$15,IF(Y136="ベスト16",[5]現行XD用点数換算表!$F$15,IF(Y136="ベスト32",[5]現行XD用点数換算表!$G$15,"")))))))</f>
        <v>0</v>
      </c>
      <c r="AA136" s="12"/>
      <c r="AB136" s="8">
        <f>IF(AA136="",0,IF(AA136="優勝",現行XD用点数換算表!$B$16,IF(AA136="準優勝",現行XD用点数換算表!$C$16,IF(AA136="ベスト4",現行XD用点数換算表!$D$16,IF(AA136="ベスト8",現行XD用点数換算表!$E$16,IF(AA136="ベスト16",現行XD用点数換算表!$F$16,IF(AA136="ベスト32",現行XD用点数換算表!$G$16,"")))))))</f>
        <v>0</v>
      </c>
      <c r="AC136" s="12"/>
      <c r="AD136" s="8">
        <f>IF(AC136="",0,IF(AC136="優勝",現行XD用点数換算表!$B$17,IF(AC136="準優勝",現行XD用点数換算表!$C$17,IF(AC136="ベスト4",現行XD用点数換算表!$D$17,IF(AC136="ベスト8",現行XD用点数換算表!$E$17,IF(AC136="ベスト16",現行XD用点数換算表!$F$17,IF(AC136="ベスト32",現行XD用点数換算表!$G$17,"")))))))</f>
        <v>0</v>
      </c>
      <c r="AE136" s="12"/>
      <c r="AF136" s="8">
        <f>IF(AE136="",0,IF(AE136="優勝",現行XD用点数換算表!$B$18,IF(AE136="準優勝",現行XD用点数換算表!$C$18,IF(AE136="ベスト4",現行XD用点数換算表!$D$18,IF(AE136="ベスト8",現行XD用点数換算表!$E$18,現行XD用点数換算表!$F$18)))))</f>
        <v>0</v>
      </c>
      <c r="AG136" s="12"/>
      <c r="AH136" s="8">
        <f>IF(AG136="",0,IF(AG136="優勝",現行XD用点数換算表!$B$19,IF(AG136="準優勝",現行XD用点数換算表!$C$19,IF(AG136="ベスト4",現行XD用点数換算表!$D$19,IF(AG136="ベスト8",現行XD用点数換算表!$E$19,現行XD用点数換算表!$F$19)))))</f>
        <v>0</v>
      </c>
      <c r="AI136" s="8">
        <f t="shared" si="20"/>
        <v>0</v>
      </c>
      <c r="AJ136" s="56">
        <f t="shared" si="19"/>
        <v>0</v>
      </c>
    </row>
    <row r="137" spans="1:36" ht="15" customHeight="1" x14ac:dyDescent="0.55000000000000004">
      <c r="A137" s="57"/>
      <c r="B137" s="12"/>
      <c r="C137" s="12"/>
      <c r="D137" s="12"/>
      <c r="E137" s="8"/>
      <c r="F137" s="12"/>
      <c r="G137" s="12"/>
      <c r="H137" s="13">
        <f>IF(G137="",0,IF(G137="優勝",現行XD用点数換算表!$B$2,IF(G137="準優勝",現行XD用点数換算表!$C$2,IF(G137="ベスト4",現行XD用点数換算表!$D$2,現行XD用点数換算表!$E$2))))</f>
        <v>0</v>
      </c>
      <c r="I137" s="12"/>
      <c r="J137" s="8">
        <f>IF(I137="",0,IF(I137="優勝",現行XD用点数換算表!$B$3,IF(I137="準優勝",現行XD用点数換算表!$C$3,IF(I137="ベスト4",現行XD用点数換算表!$D$3,現行XD用点数換算表!$E$3))))</f>
        <v>0</v>
      </c>
      <c r="K137" s="12"/>
      <c r="L137" s="8">
        <f>IF(K137="",0,IF(K137="優勝",[5]現行XD用点数換算表!$B$4,IF(K137="準優勝",[5]現行XD用点数換算表!$C$4,IF(K137="ベスト4",[5]現行XD用点数換算表!$D$4,IF(K137="ベスト8",[5]現行XD用点数換算表!$E$4,IF(K137="ベスト16",[5]現行XD用点数換算表!$F$4,IF(K137="ベスト32",[5]現行XD用点数換算表!$G$4,"")))))))</f>
        <v>0</v>
      </c>
      <c r="M137" s="12"/>
      <c r="N137" s="8">
        <f>IF(M137="",0,IF(M137="優勝",現行XD用点数換算表!$B$5,IF(M137="準優勝",現行XD用点数換算表!$C$5,IF(M137="ベスト4",現行XD用点数換算表!$D$5,IF(M137="ベスト8",現行XD用点数換算表!$E$5,IF(M137="ベスト16",現行XD用点数換算表!$F$5,IF(M137="ベスト32",現行XD用点数換算表!$G$5,"")))))))</f>
        <v>0</v>
      </c>
      <c r="O137" s="12"/>
      <c r="P137" s="8">
        <f>IF(O137="",0,IF(O137="優勝",現行XD用点数換算表!$B$6,IF(O137="準優勝",現行XD用点数換算表!$C$6,IF(O137="ベスト4",現行XD用点数換算表!$D$6,IF(O137="ベスト8",現行XD用点数換算表!$E$6,IF(O137="ベスト16",現行XD用点数換算表!$F$6,IF(O137="ベスト32",現行XD用点数換算表!$G$6,"")))))))</f>
        <v>0</v>
      </c>
      <c r="Q137" s="12"/>
      <c r="R137" s="8">
        <f>IF(Q137="",0,IF(Q137="優勝",現行XD用点数換算表!$B$7,IF(Q137="準優勝",現行XD用点数換算表!$C$7,IF(Q137="ベスト4",現行XD用点数換算表!$D$7,IF(Q137="ベスト8",現行XD用点数換算表!$E$7,現行XD用点数換算表!$F$7)))))</f>
        <v>0</v>
      </c>
      <c r="S137" s="12"/>
      <c r="T137" s="8">
        <f>IF(S137="",0,IF(S137="優勝",現行XD用点数換算表!$B$8,IF(S137="準優勝",現行XD用点数換算表!$C$8,IF(S137="ベスト4",現行XD用点数換算表!$D$8,IF(S137="ベスト8",現行XD用点数換算表!$E$8,現行XD用点数換算表!$F$8)))))</f>
        <v>0</v>
      </c>
      <c r="U137" s="12"/>
      <c r="V137" s="14">
        <f>IF(U137="",0,IF(U137="優勝",現行XD用点数換算表!$B$13,IF(U137="準優勝",現行XD用点数換算表!$C$13,IF(U137="ベスト4",現行XD用点数換算表!$D$13,現行XD用点数換算表!$E$13))))</f>
        <v>0</v>
      </c>
      <c r="W137" s="12"/>
      <c r="X137" s="8">
        <f>IF(W137="",0,IF(W137="優勝",現行XD用点数換算表!$B$14,IF(W137="準優勝",現行XD用点数換算表!$C$14,IF(W137="ベスト4",現行XD用点数換算表!$D$14,現行XD用点数換算表!$E$14))))</f>
        <v>0</v>
      </c>
      <c r="Y137" s="12"/>
      <c r="Z137" s="8">
        <f>IF(Y137="",0,IF(Y137="優勝",[5]現行XD用点数換算表!$B$15,IF(Y137="準優勝",[5]現行XD用点数換算表!$C$15,IF(Y137="ベスト4",[5]現行XD用点数換算表!$D$15,IF(Y137="ベスト8",[5]現行XD用点数換算表!$E$15,IF(Y137="ベスト16",[5]現行XD用点数換算表!$F$15,IF(Y137="ベスト32",[5]現行XD用点数換算表!$G$15,"")))))))</f>
        <v>0</v>
      </c>
      <c r="AA137" s="12"/>
      <c r="AB137" s="8">
        <f>IF(AA137="",0,IF(AA137="優勝",現行XD用点数換算表!$B$16,IF(AA137="準優勝",現行XD用点数換算表!$C$16,IF(AA137="ベスト4",現行XD用点数換算表!$D$16,IF(AA137="ベスト8",現行XD用点数換算表!$E$16,IF(AA137="ベスト16",現行XD用点数換算表!$F$16,IF(AA137="ベスト32",現行XD用点数換算表!$G$16,"")))))))</f>
        <v>0</v>
      </c>
      <c r="AC137" s="12"/>
      <c r="AD137" s="8">
        <f>IF(AC137="",0,IF(AC137="優勝",現行XD用点数換算表!$B$17,IF(AC137="準優勝",現行XD用点数換算表!$C$17,IF(AC137="ベスト4",現行XD用点数換算表!$D$17,IF(AC137="ベスト8",現行XD用点数換算表!$E$17,IF(AC137="ベスト16",現行XD用点数換算表!$F$17,IF(AC137="ベスト32",現行XD用点数換算表!$G$17,"")))))))</f>
        <v>0</v>
      </c>
      <c r="AE137" s="12"/>
      <c r="AF137" s="8">
        <f>IF(AE137="",0,IF(AE137="優勝",現行XD用点数換算表!$B$18,IF(AE137="準優勝",現行XD用点数換算表!$C$18,IF(AE137="ベスト4",現行XD用点数換算表!$D$18,IF(AE137="ベスト8",現行XD用点数換算表!$E$18,現行XD用点数換算表!$F$18)))))</f>
        <v>0</v>
      </c>
      <c r="AG137" s="12"/>
      <c r="AH137" s="8">
        <f>IF(AG137="",0,IF(AG137="優勝",現行XD用点数換算表!$B$19,IF(AG137="準優勝",現行XD用点数換算表!$C$19,IF(AG137="ベスト4",現行XD用点数換算表!$D$19,IF(AG137="ベスト8",現行XD用点数換算表!$E$19,現行XD用点数換算表!$F$19)))))</f>
        <v>0</v>
      </c>
      <c r="AI137" s="8">
        <f t="shared" si="20"/>
        <v>0</v>
      </c>
      <c r="AJ137" s="57"/>
    </row>
    <row r="138" spans="1:36" ht="15" customHeight="1" x14ac:dyDescent="0.55000000000000004">
      <c r="A138" s="56">
        <v>68</v>
      </c>
      <c r="B138" s="12"/>
      <c r="C138" s="12"/>
      <c r="D138" s="12"/>
      <c r="E138" s="8"/>
      <c r="F138" s="12"/>
      <c r="G138" s="12"/>
      <c r="H138" s="13">
        <f>IF(G138="",0,IF(G138="優勝",現行XD用点数換算表!$B$2,IF(G138="準優勝",現行XD用点数換算表!$C$2,IF(G138="ベスト4",現行XD用点数換算表!$D$2,現行XD用点数換算表!$E$2))))</f>
        <v>0</v>
      </c>
      <c r="I138" s="12"/>
      <c r="J138" s="8">
        <f>IF(I138="",0,IF(I138="優勝",現行XD用点数換算表!$B$3,IF(I138="準優勝",現行XD用点数換算表!$C$3,IF(I138="ベスト4",現行XD用点数換算表!$D$3,現行XD用点数換算表!$E$3))))</f>
        <v>0</v>
      </c>
      <c r="K138" s="12"/>
      <c r="L138" s="8">
        <f>IF(K138="",0,IF(K138="優勝",[5]現行XD用点数換算表!$B$4,IF(K138="準優勝",[5]現行XD用点数換算表!$C$4,IF(K138="ベスト4",[5]現行XD用点数換算表!$D$4,IF(K138="ベスト8",[5]現行XD用点数換算表!$E$4,IF(K138="ベスト16",[5]現行XD用点数換算表!$F$4,IF(K138="ベスト32",[5]現行XD用点数換算表!$G$4,"")))))))</f>
        <v>0</v>
      </c>
      <c r="M138" s="12"/>
      <c r="N138" s="8">
        <f>IF(M138="",0,IF(M138="優勝",現行XD用点数換算表!$B$5,IF(M138="準優勝",現行XD用点数換算表!$C$5,IF(M138="ベスト4",現行XD用点数換算表!$D$5,IF(M138="ベスト8",現行XD用点数換算表!$E$5,IF(M138="ベスト16",現行XD用点数換算表!$F$5,IF(M138="ベスト32",現行XD用点数換算表!$G$5,"")))))))</f>
        <v>0</v>
      </c>
      <c r="O138" s="12"/>
      <c r="P138" s="8">
        <f>IF(O138="",0,IF(O138="優勝",現行XD用点数換算表!$B$6,IF(O138="準優勝",現行XD用点数換算表!$C$6,IF(O138="ベスト4",現行XD用点数換算表!$D$6,IF(O138="ベスト8",現行XD用点数換算表!$E$6,IF(O138="ベスト16",現行XD用点数換算表!$F$6,IF(O138="ベスト32",現行XD用点数換算表!$G$6,"")))))))</f>
        <v>0</v>
      </c>
      <c r="Q138" s="12"/>
      <c r="R138" s="8">
        <f>IF(Q138="",0,IF(Q138="優勝",現行XD用点数換算表!$B$7,IF(Q138="準優勝",現行XD用点数換算表!$C$7,IF(Q138="ベスト4",現行XD用点数換算表!$D$7,IF(Q138="ベスト8",現行XD用点数換算表!$E$7,現行XD用点数換算表!$F$7)))))</f>
        <v>0</v>
      </c>
      <c r="S138" s="12"/>
      <c r="T138" s="8">
        <f>IF(S138="",0,IF(S138="優勝",現行XD用点数換算表!$B$8,IF(S138="準優勝",現行XD用点数換算表!$C$8,IF(S138="ベスト4",現行XD用点数換算表!$D$8,IF(S138="ベスト8",現行XD用点数換算表!$E$8,現行XD用点数換算表!$F$8)))))</f>
        <v>0</v>
      </c>
      <c r="U138" s="12"/>
      <c r="V138" s="14">
        <f>IF(U138="",0,IF(U138="優勝",現行XD用点数換算表!$B$13,IF(U138="準優勝",現行XD用点数換算表!$C$13,IF(U138="ベスト4",現行XD用点数換算表!$D$13,現行XD用点数換算表!$E$13))))</f>
        <v>0</v>
      </c>
      <c r="W138" s="12"/>
      <c r="X138" s="8">
        <f>IF(W138="",0,IF(W138="優勝",現行XD用点数換算表!$B$14,IF(W138="準優勝",現行XD用点数換算表!$C$14,IF(W138="ベスト4",現行XD用点数換算表!$D$14,現行XD用点数換算表!$E$14))))</f>
        <v>0</v>
      </c>
      <c r="Y138" s="12"/>
      <c r="Z138" s="8">
        <f>IF(Y138="",0,IF(Y138="優勝",[5]現行XD用点数換算表!$B$15,IF(Y138="準優勝",[5]現行XD用点数換算表!$C$15,IF(Y138="ベスト4",[5]現行XD用点数換算表!$D$15,IF(Y138="ベスト8",[5]現行XD用点数換算表!$E$15,IF(Y138="ベスト16",[5]現行XD用点数換算表!$F$15,IF(Y138="ベスト32",[5]現行XD用点数換算表!$G$15,"")))))))</f>
        <v>0</v>
      </c>
      <c r="AA138" s="12"/>
      <c r="AB138" s="8">
        <f>IF(AA138="",0,IF(AA138="優勝",現行XD用点数換算表!$B$16,IF(AA138="準優勝",現行XD用点数換算表!$C$16,IF(AA138="ベスト4",現行XD用点数換算表!$D$16,IF(AA138="ベスト8",現行XD用点数換算表!$E$16,IF(AA138="ベスト16",現行XD用点数換算表!$F$16,IF(AA138="ベスト32",現行XD用点数換算表!$G$16,"")))))))</f>
        <v>0</v>
      </c>
      <c r="AC138" s="12"/>
      <c r="AD138" s="8">
        <f>IF(AC138="",0,IF(AC138="優勝",現行XD用点数換算表!$B$17,IF(AC138="準優勝",現行XD用点数換算表!$C$17,IF(AC138="ベスト4",現行XD用点数換算表!$D$17,IF(AC138="ベスト8",現行XD用点数換算表!$E$17,IF(AC138="ベスト16",現行XD用点数換算表!$F$17,IF(AC138="ベスト32",現行XD用点数換算表!$G$17,"")))))))</f>
        <v>0</v>
      </c>
      <c r="AE138" s="12"/>
      <c r="AF138" s="8">
        <f>IF(AE138="",0,IF(AE138="優勝",現行XD用点数換算表!$B$18,IF(AE138="準優勝",現行XD用点数換算表!$C$18,IF(AE138="ベスト4",現行XD用点数換算表!$D$18,IF(AE138="ベスト8",現行XD用点数換算表!$E$18,現行XD用点数換算表!$F$18)))))</f>
        <v>0</v>
      </c>
      <c r="AG138" s="12"/>
      <c r="AH138" s="8">
        <f>IF(AG138="",0,IF(AG138="優勝",現行XD用点数換算表!$B$19,IF(AG138="準優勝",現行XD用点数換算表!$C$19,IF(AG138="ベスト4",現行XD用点数換算表!$D$19,IF(AG138="ベスト8",現行XD用点数換算表!$E$19,現行XD用点数換算表!$F$19)))))</f>
        <v>0</v>
      </c>
      <c r="AI138" s="8">
        <f t="shared" si="20"/>
        <v>0</v>
      </c>
      <c r="AJ138" s="56">
        <f t="shared" si="19"/>
        <v>0</v>
      </c>
    </row>
    <row r="139" spans="1:36" ht="15" customHeight="1" x14ac:dyDescent="0.55000000000000004">
      <c r="A139" s="57"/>
      <c r="B139" s="12"/>
      <c r="C139" s="12"/>
      <c r="D139" s="12"/>
      <c r="E139" s="8"/>
      <c r="F139" s="12"/>
      <c r="G139" s="12"/>
      <c r="H139" s="13">
        <f>IF(G139="",0,IF(G139="優勝",現行XD用点数換算表!$B$2,IF(G139="準優勝",現行XD用点数換算表!$C$2,IF(G139="ベスト4",現行XD用点数換算表!$D$2,現行XD用点数換算表!$E$2))))</f>
        <v>0</v>
      </c>
      <c r="I139" s="12"/>
      <c r="J139" s="8">
        <f>IF(I139="",0,IF(I139="優勝",現行XD用点数換算表!$B$3,IF(I139="準優勝",現行XD用点数換算表!$C$3,IF(I139="ベスト4",現行XD用点数換算表!$D$3,現行XD用点数換算表!$E$3))))</f>
        <v>0</v>
      </c>
      <c r="K139" s="12"/>
      <c r="L139" s="8">
        <f>IF(K139="",0,IF(K139="優勝",[5]現行XD用点数換算表!$B$4,IF(K139="準優勝",[5]現行XD用点数換算表!$C$4,IF(K139="ベスト4",[5]現行XD用点数換算表!$D$4,IF(K139="ベスト8",[5]現行XD用点数換算表!$E$4,IF(K139="ベスト16",[5]現行XD用点数換算表!$F$4,IF(K139="ベスト32",[5]現行XD用点数換算表!$G$4,"")))))))</f>
        <v>0</v>
      </c>
      <c r="M139" s="12"/>
      <c r="N139" s="8">
        <f>IF(M139="",0,IF(M139="優勝",現行XD用点数換算表!$B$5,IF(M139="準優勝",現行XD用点数換算表!$C$5,IF(M139="ベスト4",現行XD用点数換算表!$D$5,IF(M139="ベスト8",現行XD用点数換算表!$E$5,IF(M139="ベスト16",現行XD用点数換算表!$F$5,IF(M139="ベスト32",現行XD用点数換算表!$G$5,"")))))))</f>
        <v>0</v>
      </c>
      <c r="O139" s="12"/>
      <c r="P139" s="8">
        <f>IF(O139="",0,IF(O139="優勝",現行XD用点数換算表!$B$6,IF(O139="準優勝",現行XD用点数換算表!$C$6,IF(O139="ベスト4",現行XD用点数換算表!$D$6,IF(O139="ベスト8",現行XD用点数換算表!$E$6,IF(O139="ベスト16",現行XD用点数換算表!$F$6,IF(O139="ベスト32",現行XD用点数換算表!$G$6,"")))))))</f>
        <v>0</v>
      </c>
      <c r="Q139" s="12"/>
      <c r="R139" s="8">
        <f>IF(Q139="",0,IF(Q139="優勝",現行XD用点数換算表!$B$7,IF(Q139="準優勝",現行XD用点数換算表!$C$7,IF(Q139="ベスト4",現行XD用点数換算表!$D$7,IF(Q139="ベスト8",現行XD用点数換算表!$E$7,現行XD用点数換算表!$F$7)))))</f>
        <v>0</v>
      </c>
      <c r="S139" s="12"/>
      <c r="T139" s="8">
        <f>IF(S139="",0,IF(S139="優勝",現行XD用点数換算表!$B$8,IF(S139="準優勝",現行XD用点数換算表!$C$8,IF(S139="ベスト4",現行XD用点数換算表!$D$8,IF(S139="ベスト8",現行XD用点数換算表!$E$8,現行XD用点数換算表!$F$8)))))</f>
        <v>0</v>
      </c>
      <c r="U139" s="12"/>
      <c r="V139" s="14">
        <f>IF(U139="",0,IF(U139="優勝",現行XD用点数換算表!$B$13,IF(U139="準優勝",現行XD用点数換算表!$C$13,IF(U139="ベスト4",現行XD用点数換算表!$D$13,現行XD用点数換算表!$E$13))))</f>
        <v>0</v>
      </c>
      <c r="W139" s="12"/>
      <c r="X139" s="8">
        <f>IF(W139="",0,IF(W139="優勝",現行XD用点数換算表!$B$14,IF(W139="準優勝",現行XD用点数換算表!$C$14,IF(W139="ベスト4",現行XD用点数換算表!$D$14,現行XD用点数換算表!$E$14))))</f>
        <v>0</v>
      </c>
      <c r="Y139" s="12"/>
      <c r="Z139" s="8">
        <f>IF(Y139="",0,IF(Y139="優勝",[5]現行XD用点数換算表!$B$15,IF(Y139="準優勝",[5]現行XD用点数換算表!$C$15,IF(Y139="ベスト4",[5]現行XD用点数換算表!$D$15,IF(Y139="ベスト8",[5]現行XD用点数換算表!$E$15,IF(Y139="ベスト16",[5]現行XD用点数換算表!$F$15,IF(Y139="ベスト32",[5]現行XD用点数換算表!$G$15,"")))))))</f>
        <v>0</v>
      </c>
      <c r="AA139" s="12"/>
      <c r="AB139" s="8">
        <f>IF(AA139="",0,IF(AA139="優勝",現行XD用点数換算表!$B$16,IF(AA139="準優勝",現行XD用点数換算表!$C$16,IF(AA139="ベスト4",現行XD用点数換算表!$D$16,IF(AA139="ベスト8",現行XD用点数換算表!$E$16,IF(AA139="ベスト16",現行XD用点数換算表!$F$16,IF(AA139="ベスト32",現行XD用点数換算表!$G$16,"")))))))</f>
        <v>0</v>
      </c>
      <c r="AC139" s="12"/>
      <c r="AD139" s="8">
        <f>IF(AC139="",0,IF(AC139="優勝",現行XD用点数換算表!$B$17,IF(AC139="準優勝",現行XD用点数換算表!$C$17,IF(AC139="ベスト4",現行XD用点数換算表!$D$17,IF(AC139="ベスト8",現行XD用点数換算表!$E$17,IF(AC139="ベスト16",現行XD用点数換算表!$F$17,IF(AC139="ベスト32",現行XD用点数換算表!$G$17,"")))))))</f>
        <v>0</v>
      </c>
      <c r="AE139" s="12"/>
      <c r="AF139" s="8">
        <f>IF(AE139="",0,IF(AE139="優勝",現行XD用点数換算表!$B$18,IF(AE139="準優勝",現行XD用点数換算表!$C$18,IF(AE139="ベスト4",現行XD用点数換算表!$D$18,IF(AE139="ベスト8",現行XD用点数換算表!$E$18,現行XD用点数換算表!$F$18)))))</f>
        <v>0</v>
      </c>
      <c r="AG139" s="12"/>
      <c r="AH139" s="8">
        <f>IF(AG139="",0,IF(AG139="優勝",現行XD用点数換算表!$B$19,IF(AG139="準優勝",現行XD用点数換算表!$C$19,IF(AG139="ベスト4",現行XD用点数換算表!$D$19,IF(AG139="ベスト8",現行XD用点数換算表!$E$19,現行XD用点数換算表!$F$19)))))</f>
        <v>0</v>
      </c>
      <c r="AI139" s="8">
        <f t="shared" si="20"/>
        <v>0</v>
      </c>
      <c r="AJ139" s="57"/>
    </row>
    <row r="140" spans="1:36" ht="15" customHeight="1" x14ac:dyDescent="0.55000000000000004">
      <c r="A140" s="56">
        <v>69</v>
      </c>
      <c r="B140" s="12"/>
      <c r="C140" s="12"/>
      <c r="D140" s="12"/>
      <c r="E140" s="8"/>
      <c r="F140" s="12"/>
      <c r="G140" s="12"/>
      <c r="H140" s="13">
        <f>IF(G140="",0,IF(G140="優勝",現行XD用点数換算表!$B$2,IF(G140="準優勝",現行XD用点数換算表!$C$2,IF(G140="ベスト4",現行XD用点数換算表!$D$2,現行XD用点数換算表!$E$2))))</f>
        <v>0</v>
      </c>
      <c r="I140" s="12"/>
      <c r="J140" s="8">
        <f>IF(I140="",0,IF(I140="優勝",現行XD用点数換算表!$B$3,IF(I140="準優勝",現行XD用点数換算表!$C$3,IF(I140="ベスト4",現行XD用点数換算表!$D$3,現行XD用点数換算表!$E$3))))</f>
        <v>0</v>
      </c>
      <c r="K140" s="12"/>
      <c r="L140" s="8">
        <f>IF(K140="",0,IF(K140="優勝",[5]現行XD用点数換算表!$B$4,IF(K140="準優勝",[5]現行XD用点数換算表!$C$4,IF(K140="ベスト4",[5]現行XD用点数換算表!$D$4,IF(K140="ベスト8",[5]現行XD用点数換算表!$E$4,IF(K140="ベスト16",[5]現行XD用点数換算表!$F$4,IF(K140="ベスト32",[5]現行XD用点数換算表!$G$4,"")))))))</f>
        <v>0</v>
      </c>
      <c r="M140" s="12"/>
      <c r="N140" s="8">
        <f>IF(M140="",0,IF(M140="優勝",現行XD用点数換算表!$B$5,IF(M140="準優勝",現行XD用点数換算表!$C$5,IF(M140="ベスト4",現行XD用点数換算表!$D$5,IF(M140="ベスト8",現行XD用点数換算表!$E$5,IF(M140="ベスト16",現行XD用点数換算表!$F$5,IF(M140="ベスト32",現行XD用点数換算表!$G$5,"")))))))</f>
        <v>0</v>
      </c>
      <c r="O140" s="12"/>
      <c r="P140" s="8">
        <f>IF(O140="",0,IF(O140="優勝",現行XD用点数換算表!$B$6,IF(O140="準優勝",現行XD用点数換算表!$C$6,IF(O140="ベスト4",現行XD用点数換算表!$D$6,IF(O140="ベスト8",現行XD用点数換算表!$E$6,IF(O140="ベスト16",現行XD用点数換算表!$F$6,IF(O140="ベスト32",現行XD用点数換算表!$G$6,"")))))))</f>
        <v>0</v>
      </c>
      <c r="Q140" s="12"/>
      <c r="R140" s="8">
        <f>IF(Q140="",0,IF(Q140="優勝",現行XD用点数換算表!$B$7,IF(Q140="準優勝",現行XD用点数換算表!$C$7,IF(Q140="ベスト4",現行XD用点数換算表!$D$7,IF(Q140="ベスト8",現行XD用点数換算表!$E$7,現行XD用点数換算表!$F$7)))))</f>
        <v>0</v>
      </c>
      <c r="S140" s="12"/>
      <c r="T140" s="8">
        <f>IF(S140="",0,IF(S140="優勝",現行XD用点数換算表!$B$8,IF(S140="準優勝",現行XD用点数換算表!$C$8,IF(S140="ベスト4",現行XD用点数換算表!$D$8,IF(S140="ベスト8",現行XD用点数換算表!$E$8,現行XD用点数換算表!$F$8)))))</f>
        <v>0</v>
      </c>
      <c r="U140" s="12"/>
      <c r="V140" s="14">
        <f>IF(U140="",0,IF(U140="優勝",現行XD用点数換算表!$B$13,IF(U140="準優勝",現行XD用点数換算表!$C$13,IF(U140="ベスト4",現行XD用点数換算表!$D$13,現行XD用点数換算表!$E$13))))</f>
        <v>0</v>
      </c>
      <c r="W140" s="12"/>
      <c r="X140" s="8">
        <f>IF(W140="",0,IF(W140="優勝",現行XD用点数換算表!$B$14,IF(W140="準優勝",現行XD用点数換算表!$C$14,IF(W140="ベスト4",現行XD用点数換算表!$D$14,現行XD用点数換算表!$E$14))))</f>
        <v>0</v>
      </c>
      <c r="Y140" s="12"/>
      <c r="Z140" s="8">
        <f>IF(Y140="",0,IF(Y140="優勝",[5]現行XD用点数換算表!$B$15,IF(Y140="準優勝",[5]現行XD用点数換算表!$C$15,IF(Y140="ベスト4",[5]現行XD用点数換算表!$D$15,IF(Y140="ベスト8",[5]現行XD用点数換算表!$E$15,IF(Y140="ベスト16",[5]現行XD用点数換算表!$F$15,IF(Y140="ベスト32",[5]現行XD用点数換算表!$G$15,"")))))))</f>
        <v>0</v>
      </c>
      <c r="AA140" s="12"/>
      <c r="AB140" s="8">
        <f>IF(AA140="",0,IF(AA140="優勝",現行XD用点数換算表!$B$16,IF(AA140="準優勝",現行XD用点数換算表!$C$16,IF(AA140="ベスト4",現行XD用点数換算表!$D$16,IF(AA140="ベスト8",現行XD用点数換算表!$E$16,IF(AA140="ベスト16",現行XD用点数換算表!$F$16,IF(AA140="ベスト32",現行XD用点数換算表!$G$16,"")))))))</f>
        <v>0</v>
      </c>
      <c r="AC140" s="12"/>
      <c r="AD140" s="8">
        <f>IF(AC140="",0,IF(AC140="優勝",現行XD用点数換算表!$B$17,IF(AC140="準優勝",現行XD用点数換算表!$C$17,IF(AC140="ベスト4",現行XD用点数換算表!$D$17,IF(AC140="ベスト8",現行XD用点数換算表!$E$17,IF(AC140="ベスト16",現行XD用点数換算表!$F$17,IF(AC140="ベスト32",現行XD用点数換算表!$G$17,"")))))))</f>
        <v>0</v>
      </c>
      <c r="AE140" s="12"/>
      <c r="AF140" s="8">
        <f>IF(AE140="",0,IF(AE140="優勝",現行XD用点数換算表!$B$18,IF(AE140="準優勝",現行XD用点数換算表!$C$18,IF(AE140="ベスト4",現行XD用点数換算表!$D$18,IF(AE140="ベスト8",現行XD用点数換算表!$E$18,現行XD用点数換算表!$F$18)))))</f>
        <v>0</v>
      </c>
      <c r="AG140" s="12"/>
      <c r="AH140" s="8">
        <f>IF(AG140="",0,IF(AG140="優勝",現行XD用点数換算表!$B$19,IF(AG140="準優勝",現行XD用点数換算表!$C$19,IF(AG140="ベスト4",現行XD用点数換算表!$D$19,IF(AG140="ベスト8",現行XD用点数換算表!$E$19,現行XD用点数換算表!$F$19)))))</f>
        <v>0</v>
      </c>
      <c r="AI140" s="8">
        <f t="shared" si="20"/>
        <v>0</v>
      </c>
      <c r="AJ140" s="56">
        <f t="shared" si="19"/>
        <v>0</v>
      </c>
    </row>
    <row r="141" spans="1:36" ht="15" customHeight="1" x14ac:dyDescent="0.55000000000000004">
      <c r="A141" s="57"/>
      <c r="B141" s="12"/>
      <c r="C141" s="12"/>
      <c r="D141" s="12"/>
      <c r="E141" s="8"/>
      <c r="F141" s="8"/>
      <c r="G141" s="12"/>
      <c r="H141" s="13">
        <f>IF(G141="",0,IF(G141="優勝",現行XD用点数換算表!$B$2,IF(G141="準優勝",現行XD用点数換算表!$C$2,IF(G141="ベスト4",現行XD用点数換算表!$D$2,現行XD用点数換算表!$E$2))))</f>
        <v>0</v>
      </c>
      <c r="I141" s="12"/>
      <c r="J141" s="8">
        <f>IF(I141="",0,IF(I141="優勝",現行XD用点数換算表!$B$3,IF(I141="準優勝",現行XD用点数換算表!$C$3,IF(I141="ベスト4",現行XD用点数換算表!$D$3,現行XD用点数換算表!$E$3))))</f>
        <v>0</v>
      </c>
      <c r="K141" s="12"/>
      <c r="L141" s="8">
        <f>IF(K141="",0,IF(K141="優勝",[5]現行XD用点数換算表!$B$4,IF(K141="準優勝",[5]現行XD用点数換算表!$C$4,IF(K141="ベスト4",[5]現行XD用点数換算表!$D$4,IF(K141="ベスト8",[5]現行XD用点数換算表!$E$4,IF(K141="ベスト16",[5]現行XD用点数換算表!$F$4,IF(K141="ベスト32",[5]現行XD用点数換算表!$G$4,"")))))))</f>
        <v>0</v>
      </c>
      <c r="M141" s="12"/>
      <c r="N141" s="8">
        <f>IF(M141="",0,IF(M141="優勝",現行XD用点数換算表!$B$5,IF(M141="準優勝",現行XD用点数換算表!$C$5,IF(M141="ベスト4",現行XD用点数換算表!$D$5,IF(M141="ベスト8",現行XD用点数換算表!$E$5,IF(M141="ベスト16",現行XD用点数換算表!$F$5,IF(M141="ベスト32",現行XD用点数換算表!$G$5,"")))))))</f>
        <v>0</v>
      </c>
      <c r="O141" s="12"/>
      <c r="P141" s="8">
        <f>IF(O141="",0,IF(O141="優勝",現行XD用点数換算表!$B$6,IF(O141="準優勝",現行XD用点数換算表!$C$6,IF(O141="ベスト4",現行XD用点数換算表!$D$6,IF(O141="ベスト8",現行XD用点数換算表!$E$6,IF(O141="ベスト16",現行XD用点数換算表!$F$6,IF(O141="ベスト32",現行XD用点数換算表!$G$6,"")))))))</f>
        <v>0</v>
      </c>
      <c r="Q141" s="12"/>
      <c r="R141" s="8">
        <f>IF(Q141="",0,IF(Q141="優勝",現行XD用点数換算表!$B$7,IF(Q141="準優勝",現行XD用点数換算表!$C$7,IF(Q141="ベスト4",現行XD用点数換算表!$D$7,IF(Q141="ベスト8",現行XD用点数換算表!$E$7,現行XD用点数換算表!$F$7)))))</f>
        <v>0</v>
      </c>
      <c r="S141" s="12"/>
      <c r="T141" s="8">
        <f>IF(S141="",0,IF(S141="優勝",現行XD用点数換算表!$B$8,IF(S141="準優勝",現行XD用点数換算表!$C$8,IF(S141="ベスト4",現行XD用点数換算表!$D$8,IF(S141="ベスト8",現行XD用点数換算表!$E$8,現行XD用点数換算表!$F$8)))))</f>
        <v>0</v>
      </c>
      <c r="U141" s="12"/>
      <c r="V141" s="14">
        <f>IF(U141="",0,IF(U141="優勝",現行XD用点数換算表!$B$13,IF(U141="準優勝",現行XD用点数換算表!$C$13,IF(U141="ベスト4",現行XD用点数換算表!$D$13,現行XD用点数換算表!$E$13))))</f>
        <v>0</v>
      </c>
      <c r="W141" s="12"/>
      <c r="X141" s="8">
        <f>IF(W141="",0,IF(W141="優勝",現行XD用点数換算表!$B$14,IF(W141="準優勝",現行XD用点数換算表!$C$14,IF(W141="ベスト4",現行XD用点数換算表!$D$14,現行XD用点数換算表!$E$14))))</f>
        <v>0</v>
      </c>
      <c r="Y141" s="12"/>
      <c r="Z141" s="8">
        <f>IF(Y141="",0,IF(Y141="優勝",[5]現行XD用点数換算表!$B$15,IF(Y141="準優勝",[5]現行XD用点数換算表!$C$15,IF(Y141="ベスト4",[5]現行XD用点数換算表!$D$15,IF(Y141="ベスト8",[5]現行XD用点数換算表!$E$15,IF(Y141="ベスト16",[5]現行XD用点数換算表!$F$15,IF(Y141="ベスト32",[5]現行XD用点数換算表!$G$15,"")))))))</f>
        <v>0</v>
      </c>
      <c r="AA141" s="12"/>
      <c r="AB141" s="8">
        <f>IF(AA141="",0,IF(AA141="優勝",現行XD用点数換算表!$B$16,IF(AA141="準優勝",現行XD用点数換算表!$C$16,IF(AA141="ベスト4",現行XD用点数換算表!$D$16,IF(AA141="ベスト8",現行XD用点数換算表!$E$16,IF(AA141="ベスト16",現行XD用点数換算表!$F$16,IF(AA141="ベスト32",現行XD用点数換算表!$G$16,"")))))))</f>
        <v>0</v>
      </c>
      <c r="AC141" s="12"/>
      <c r="AD141" s="8">
        <f>IF(AC141="",0,IF(AC141="優勝",現行XD用点数換算表!$B$17,IF(AC141="準優勝",現行XD用点数換算表!$C$17,IF(AC141="ベスト4",現行XD用点数換算表!$D$17,IF(AC141="ベスト8",現行XD用点数換算表!$E$17,IF(AC141="ベスト16",現行XD用点数換算表!$F$17,IF(AC141="ベスト32",現行XD用点数換算表!$G$17,"")))))))</f>
        <v>0</v>
      </c>
      <c r="AE141" s="12"/>
      <c r="AF141" s="8">
        <f>IF(AE141="",0,IF(AE141="優勝",現行XD用点数換算表!$B$18,IF(AE141="準優勝",現行XD用点数換算表!$C$18,IF(AE141="ベスト4",現行XD用点数換算表!$D$18,IF(AE141="ベスト8",現行XD用点数換算表!$E$18,現行XD用点数換算表!$F$18)))))</f>
        <v>0</v>
      </c>
      <c r="AG141" s="12"/>
      <c r="AH141" s="8">
        <f>IF(AG141="",0,IF(AG141="優勝",現行XD用点数換算表!$B$19,IF(AG141="準優勝",現行XD用点数換算表!$C$19,IF(AG141="ベスト4",現行XD用点数換算表!$D$19,IF(AG141="ベスト8",現行XD用点数換算表!$E$19,現行XD用点数換算表!$F$19)))))</f>
        <v>0</v>
      </c>
      <c r="AI141" s="8">
        <f t="shared" si="20"/>
        <v>0</v>
      </c>
      <c r="AJ141" s="57"/>
    </row>
    <row r="142" spans="1:36" ht="15" customHeight="1" x14ac:dyDescent="0.55000000000000004">
      <c r="A142" s="56">
        <v>70</v>
      </c>
      <c r="B142" s="12"/>
      <c r="C142" s="12"/>
      <c r="D142" s="12"/>
      <c r="E142" s="8"/>
      <c r="F142" s="8"/>
      <c r="G142" s="12"/>
      <c r="H142" s="13">
        <f>IF(G142="",0,IF(G142="優勝",現行XD用点数換算表!$B$2,IF(G142="準優勝",現行XD用点数換算表!$C$2,IF(G142="ベスト4",現行XD用点数換算表!$D$2,現行XD用点数換算表!$E$2))))</f>
        <v>0</v>
      </c>
      <c r="I142" s="12"/>
      <c r="J142" s="8">
        <f>IF(I142="",0,IF(I142="優勝",現行XD用点数換算表!$B$3,IF(I142="準優勝",現行XD用点数換算表!$C$3,IF(I142="ベスト4",現行XD用点数換算表!$D$3,現行XD用点数換算表!$E$3))))</f>
        <v>0</v>
      </c>
      <c r="K142" s="12"/>
      <c r="L142" s="8">
        <f>IF(K142="",0,IF(K142="優勝",[5]現行XD用点数換算表!$B$4,IF(K142="準優勝",[5]現行XD用点数換算表!$C$4,IF(K142="ベスト4",[5]現行XD用点数換算表!$D$4,IF(K142="ベスト8",[5]現行XD用点数換算表!$E$4,IF(K142="ベスト16",[5]現行XD用点数換算表!$F$4,IF(K142="ベスト32",[5]現行XD用点数換算表!$G$4,"")))))))</f>
        <v>0</v>
      </c>
      <c r="M142" s="12"/>
      <c r="N142" s="8">
        <f>IF(M142="",0,IF(M142="優勝",現行XD用点数換算表!$B$5,IF(M142="準優勝",現行XD用点数換算表!$C$5,IF(M142="ベスト4",現行XD用点数換算表!$D$5,IF(M142="ベスト8",現行XD用点数換算表!$E$5,IF(M142="ベスト16",現行XD用点数換算表!$F$5,IF(M142="ベスト32",現行XD用点数換算表!$G$5,"")))))))</f>
        <v>0</v>
      </c>
      <c r="O142" s="12"/>
      <c r="P142" s="8">
        <f>IF(O142="",0,IF(O142="優勝",現行XD用点数換算表!$B$6,IF(O142="準優勝",現行XD用点数換算表!$C$6,IF(O142="ベスト4",現行XD用点数換算表!$D$6,IF(O142="ベスト8",現行XD用点数換算表!$E$6,IF(O142="ベスト16",現行XD用点数換算表!$F$6,IF(O142="ベスト32",現行XD用点数換算表!$G$6,"")))))))</f>
        <v>0</v>
      </c>
      <c r="Q142" s="12"/>
      <c r="R142" s="8">
        <f>IF(Q142="",0,IF(Q142="優勝",現行XD用点数換算表!$B$7,IF(Q142="準優勝",現行XD用点数換算表!$C$7,IF(Q142="ベスト4",現行XD用点数換算表!$D$7,IF(Q142="ベスト8",現行XD用点数換算表!$E$7,現行XD用点数換算表!$F$7)))))</f>
        <v>0</v>
      </c>
      <c r="S142" s="12"/>
      <c r="T142" s="8">
        <f>IF(S142="",0,IF(S142="優勝",現行XD用点数換算表!$B$8,IF(S142="準優勝",現行XD用点数換算表!$C$8,IF(S142="ベスト4",現行XD用点数換算表!$D$8,IF(S142="ベスト8",現行XD用点数換算表!$E$8,現行XD用点数換算表!$F$8)))))</f>
        <v>0</v>
      </c>
      <c r="U142" s="12"/>
      <c r="V142" s="14">
        <f>IF(U142="",0,IF(U142="優勝",現行XD用点数換算表!$B$13,IF(U142="準優勝",現行XD用点数換算表!$C$13,IF(U142="ベスト4",現行XD用点数換算表!$D$13,現行XD用点数換算表!$E$13))))</f>
        <v>0</v>
      </c>
      <c r="W142" s="12"/>
      <c r="X142" s="8">
        <f>IF(W142="",0,IF(W142="優勝",現行XD用点数換算表!$B$14,IF(W142="準優勝",現行XD用点数換算表!$C$14,IF(W142="ベスト4",現行XD用点数換算表!$D$14,現行XD用点数換算表!$E$14))))</f>
        <v>0</v>
      </c>
      <c r="Y142" s="12"/>
      <c r="Z142" s="8">
        <f>IF(Y142="",0,IF(Y142="優勝",[5]現行XD用点数換算表!$B$15,IF(Y142="準優勝",[5]現行XD用点数換算表!$C$15,IF(Y142="ベスト4",[5]現行XD用点数換算表!$D$15,IF(Y142="ベスト8",[5]現行XD用点数換算表!$E$15,IF(Y142="ベスト16",[5]現行XD用点数換算表!$F$15,IF(Y142="ベスト32",[5]現行XD用点数換算表!$G$15,"")))))))</f>
        <v>0</v>
      </c>
      <c r="AA142" s="12"/>
      <c r="AB142" s="8">
        <f>IF(AA142="",0,IF(AA142="優勝",現行XD用点数換算表!$B$16,IF(AA142="準優勝",現行XD用点数換算表!$C$16,IF(AA142="ベスト4",現行XD用点数換算表!$D$16,IF(AA142="ベスト8",現行XD用点数換算表!$E$16,IF(AA142="ベスト16",現行XD用点数換算表!$F$16,IF(AA142="ベスト32",現行XD用点数換算表!$G$16,"")))))))</f>
        <v>0</v>
      </c>
      <c r="AC142" s="12"/>
      <c r="AD142" s="8">
        <f>IF(AC142="",0,IF(AC142="優勝",現行XD用点数換算表!$B$17,IF(AC142="準優勝",現行XD用点数換算表!$C$17,IF(AC142="ベスト4",現行XD用点数換算表!$D$17,IF(AC142="ベスト8",現行XD用点数換算表!$E$17,IF(AC142="ベスト16",現行XD用点数換算表!$F$17,IF(AC142="ベスト32",現行XD用点数換算表!$G$17,"")))))))</f>
        <v>0</v>
      </c>
      <c r="AE142" s="12"/>
      <c r="AF142" s="8">
        <f>IF(AE142="",0,IF(AE142="優勝",現行XD用点数換算表!$B$18,IF(AE142="準優勝",現行XD用点数換算表!$C$18,IF(AE142="ベスト4",現行XD用点数換算表!$D$18,IF(AE142="ベスト8",現行XD用点数換算表!$E$18,現行XD用点数換算表!$F$18)))))</f>
        <v>0</v>
      </c>
      <c r="AG142" s="12"/>
      <c r="AH142" s="8">
        <f>IF(AG142="",0,IF(AG142="優勝",現行XD用点数換算表!$B$19,IF(AG142="準優勝",現行XD用点数換算表!$C$19,IF(AG142="ベスト4",現行XD用点数換算表!$D$19,IF(AG142="ベスト8",現行XD用点数換算表!$E$19,現行XD用点数換算表!$F$19)))))</f>
        <v>0</v>
      </c>
      <c r="AI142" s="8">
        <f t="shared" si="20"/>
        <v>0</v>
      </c>
      <c r="AJ142" s="56">
        <f t="shared" si="19"/>
        <v>0</v>
      </c>
    </row>
    <row r="143" spans="1:36" ht="15" customHeight="1" x14ac:dyDescent="0.55000000000000004">
      <c r="A143" s="57"/>
      <c r="B143" s="12"/>
      <c r="C143" s="12"/>
      <c r="D143" s="12"/>
      <c r="E143" s="8"/>
      <c r="F143" s="8"/>
      <c r="G143" s="12"/>
      <c r="H143" s="13">
        <f>IF(G143="",0,IF(G143="優勝",現行XD用点数換算表!$B$2,IF(G143="準優勝",現行XD用点数換算表!$C$2,IF(G143="ベスト4",現行XD用点数換算表!$D$2,現行XD用点数換算表!$E$2))))</f>
        <v>0</v>
      </c>
      <c r="I143" s="12"/>
      <c r="J143" s="8">
        <f>IF(I143="",0,IF(I143="優勝",現行XD用点数換算表!$B$3,IF(I143="準優勝",現行XD用点数換算表!$C$3,IF(I143="ベスト4",現行XD用点数換算表!$D$3,現行XD用点数換算表!$E$3))))</f>
        <v>0</v>
      </c>
      <c r="K143" s="12"/>
      <c r="L143" s="8">
        <f>IF(K143="",0,IF(K143="優勝",[5]現行XD用点数換算表!$B$4,IF(K143="準優勝",[5]現行XD用点数換算表!$C$4,IF(K143="ベスト4",[5]現行XD用点数換算表!$D$4,IF(K143="ベスト8",[5]現行XD用点数換算表!$E$4,IF(K143="ベスト16",[5]現行XD用点数換算表!$F$4,IF(K143="ベスト32",[5]現行XD用点数換算表!$G$4,"")))))))</f>
        <v>0</v>
      </c>
      <c r="M143" s="12"/>
      <c r="N143" s="8">
        <f>IF(M143="",0,IF(M143="優勝",現行XD用点数換算表!$B$5,IF(M143="準優勝",現行XD用点数換算表!$C$5,IF(M143="ベスト4",現行XD用点数換算表!$D$5,IF(M143="ベスト8",現行XD用点数換算表!$E$5,IF(M143="ベスト16",現行XD用点数換算表!$F$5,IF(M143="ベスト32",現行XD用点数換算表!$G$5,"")))))))</f>
        <v>0</v>
      </c>
      <c r="O143" s="12"/>
      <c r="P143" s="8">
        <f>IF(O143="",0,IF(O143="優勝",現行XD用点数換算表!$B$6,IF(O143="準優勝",現行XD用点数換算表!$C$6,IF(O143="ベスト4",現行XD用点数換算表!$D$6,IF(O143="ベスト8",現行XD用点数換算表!$E$6,IF(O143="ベスト16",現行XD用点数換算表!$F$6,IF(O143="ベスト32",現行XD用点数換算表!$G$6,"")))))))</f>
        <v>0</v>
      </c>
      <c r="Q143" s="12"/>
      <c r="R143" s="8">
        <f>IF(Q143="",0,IF(Q143="優勝",現行XD用点数換算表!$B$7,IF(Q143="準優勝",現行XD用点数換算表!$C$7,IF(Q143="ベスト4",現行XD用点数換算表!$D$7,IF(Q143="ベスト8",現行XD用点数換算表!$E$7,現行XD用点数換算表!$F$7)))))</f>
        <v>0</v>
      </c>
      <c r="S143" s="12"/>
      <c r="T143" s="8">
        <f>IF(S143="",0,IF(S143="優勝",現行XD用点数換算表!$B$8,IF(S143="準優勝",現行XD用点数換算表!$C$8,IF(S143="ベスト4",現行XD用点数換算表!$D$8,IF(S143="ベスト8",現行XD用点数換算表!$E$8,現行XD用点数換算表!$F$8)))))</f>
        <v>0</v>
      </c>
      <c r="U143" s="12"/>
      <c r="V143" s="14">
        <f>IF(U143="",0,IF(U143="優勝",現行XD用点数換算表!$B$13,IF(U143="準優勝",現行XD用点数換算表!$C$13,IF(U143="ベスト4",現行XD用点数換算表!$D$13,現行XD用点数換算表!$E$13))))</f>
        <v>0</v>
      </c>
      <c r="W143" s="12"/>
      <c r="X143" s="8">
        <f>IF(W143="",0,IF(W143="優勝",現行XD用点数換算表!$B$14,IF(W143="準優勝",現行XD用点数換算表!$C$14,IF(W143="ベスト4",現行XD用点数換算表!$D$14,現行XD用点数換算表!$E$14))))</f>
        <v>0</v>
      </c>
      <c r="Y143" s="12"/>
      <c r="Z143" s="8">
        <f>IF(Y143="",0,IF(Y143="優勝",[5]現行XD用点数換算表!$B$15,IF(Y143="準優勝",[5]現行XD用点数換算表!$C$15,IF(Y143="ベスト4",[5]現行XD用点数換算表!$D$15,IF(Y143="ベスト8",[5]現行XD用点数換算表!$E$15,IF(Y143="ベスト16",[5]現行XD用点数換算表!$F$15,IF(Y143="ベスト32",[5]現行XD用点数換算表!$G$15,"")))))))</f>
        <v>0</v>
      </c>
      <c r="AA143" s="12"/>
      <c r="AB143" s="8">
        <f>IF(AA143="",0,IF(AA143="優勝",現行XD用点数換算表!$B$16,IF(AA143="準優勝",現行XD用点数換算表!$C$16,IF(AA143="ベスト4",現行XD用点数換算表!$D$16,IF(AA143="ベスト8",現行XD用点数換算表!$E$16,IF(AA143="ベスト16",現行XD用点数換算表!$F$16,IF(AA143="ベスト32",現行XD用点数換算表!$G$16,"")))))))</f>
        <v>0</v>
      </c>
      <c r="AC143" s="12"/>
      <c r="AD143" s="8">
        <f>IF(AC143="",0,IF(AC143="優勝",現行XD用点数換算表!$B$17,IF(AC143="準優勝",現行XD用点数換算表!$C$17,IF(AC143="ベスト4",現行XD用点数換算表!$D$17,IF(AC143="ベスト8",現行XD用点数換算表!$E$17,IF(AC143="ベスト16",現行XD用点数換算表!$F$17,IF(AC143="ベスト32",現行XD用点数換算表!$G$17,"")))))))</f>
        <v>0</v>
      </c>
      <c r="AE143" s="12"/>
      <c r="AF143" s="8">
        <f>IF(AE143="",0,IF(AE143="優勝",現行XD用点数換算表!$B$18,IF(AE143="準優勝",現行XD用点数換算表!$C$18,IF(AE143="ベスト4",現行XD用点数換算表!$D$18,IF(AE143="ベスト8",現行XD用点数換算表!$E$18,現行XD用点数換算表!$F$18)))))</f>
        <v>0</v>
      </c>
      <c r="AG143" s="12"/>
      <c r="AH143" s="8">
        <f>IF(AG143="",0,IF(AG143="優勝",現行XD用点数換算表!$B$19,IF(AG143="準優勝",現行XD用点数換算表!$C$19,IF(AG143="ベスト4",現行XD用点数換算表!$D$19,IF(AG143="ベスト8",現行XD用点数換算表!$E$19,現行XD用点数換算表!$F$19)))))</f>
        <v>0</v>
      </c>
      <c r="AI143" s="8">
        <f t="shared" si="20"/>
        <v>0</v>
      </c>
      <c r="AJ143" s="57"/>
    </row>
    <row r="144" spans="1:36" ht="15" customHeight="1" x14ac:dyDescent="0.55000000000000004">
      <c r="A144" s="56">
        <v>71</v>
      </c>
      <c r="B144" s="12"/>
      <c r="C144" s="12"/>
      <c r="D144" s="12"/>
      <c r="E144" s="8"/>
      <c r="F144" s="8"/>
      <c r="G144" s="12"/>
      <c r="H144" s="13">
        <f>IF(G144="",0,IF(G144="優勝",現行XD用点数換算表!$B$2,IF(G144="準優勝",現行XD用点数換算表!$C$2,IF(G144="ベスト4",現行XD用点数換算表!$D$2,現行XD用点数換算表!$E$2))))</f>
        <v>0</v>
      </c>
      <c r="I144" s="12"/>
      <c r="J144" s="8">
        <f>IF(I144="",0,IF(I144="優勝",現行XD用点数換算表!$B$3,IF(I144="準優勝",現行XD用点数換算表!$C$3,IF(I144="ベスト4",現行XD用点数換算表!$D$3,現行XD用点数換算表!$E$3))))</f>
        <v>0</v>
      </c>
      <c r="K144" s="12"/>
      <c r="L144" s="8">
        <f>IF(K144="",0,IF(K144="優勝",[5]現行XD用点数換算表!$B$4,IF(K144="準優勝",[5]現行XD用点数換算表!$C$4,IF(K144="ベスト4",[5]現行XD用点数換算表!$D$4,IF(K144="ベスト8",[5]現行XD用点数換算表!$E$4,IF(K144="ベスト16",[5]現行XD用点数換算表!$F$4,IF(K144="ベスト32",[5]現行XD用点数換算表!$G$4,"")))))))</f>
        <v>0</v>
      </c>
      <c r="M144" s="12"/>
      <c r="N144" s="8">
        <f>IF(M144="",0,IF(M144="優勝",現行XD用点数換算表!$B$5,IF(M144="準優勝",現行XD用点数換算表!$C$5,IF(M144="ベスト4",現行XD用点数換算表!$D$5,IF(M144="ベスト8",現行XD用点数換算表!$E$5,IF(M144="ベスト16",現行XD用点数換算表!$F$5,IF(M144="ベスト32",現行XD用点数換算表!$G$5,"")))))))</f>
        <v>0</v>
      </c>
      <c r="O144" s="12"/>
      <c r="P144" s="8">
        <f>IF(O144="",0,IF(O144="優勝",現行XD用点数換算表!$B$6,IF(O144="準優勝",現行XD用点数換算表!$C$6,IF(O144="ベスト4",現行XD用点数換算表!$D$6,IF(O144="ベスト8",現行XD用点数換算表!$E$6,IF(O144="ベスト16",現行XD用点数換算表!$F$6,IF(O144="ベスト32",現行XD用点数換算表!$G$6,"")))))))</f>
        <v>0</v>
      </c>
      <c r="Q144" s="12"/>
      <c r="R144" s="8">
        <f>IF(Q144="",0,IF(Q144="優勝",現行XD用点数換算表!$B$7,IF(Q144="準優勝",現行XD用点数換算表!$C$7,IF(Q144="ベスト4",現行XD用点数換算表!$D$7,IF(Q144="ベスト8",現行XD用点数換算表!$E$7,現行XD用点数換算表!$F$7)))))</f>
        <v>0</v>
      </c>
      <c r="S144" s="12"/>
      <c r="T144" s="8">
        <f>IF(S144="",0,IF(S144="優勝",現行XD用点数換算表!$B$8,IF(S144="準優勝",現行XD用点数換算表!$C$8,IF(S144="ベスト4",現行XD用点数換算表!$D$8,IF(S144="ベスト8",現行XD用点数換算表!$E$8,現行XD用点数換算表!$F$8)))))</f>
        <v>0</v>
      </c>
      <c r="U144" s="12"/>
      <c r="V144" s="14">
        <f>IF(U144="",0,IF(U144="優勝",現行XD用点数換算表!$B$13,IF(U144="準優勝",現行XD用点数換算表!$C$13,IF(U144="ベスト4",現行XD用点数換算表!$D$13,現行XD用点数換算表!$E$13))))</f>
        <v>0</v>
      </c>
      <c r="W144" s="12"/>
      <c r="X144" s="8">
        <f>IF(W144="",0,IF(W144="優勝",現行XD用点数換算表!$B$14,IF(W144="準優勝",現行XD用点数換算表!$C$14,IF(W144="ベスト4",現行XD用点数換算表!$D$14,現行XD用点数換算表!$E$14))))</f>
        <v>0</v>
      </c>
      <c r="Y144" s="12"/>
      <c r="Z144" s="8">
        <f>IF(Y144="",0,IF(Y144="優勝",[5]現行XD用点数換算表!$B$15,IF(Y144="準優勝",[5]現行XD用点数換算表!$C$15,IF(Y144="ベスト4",[5]現行XD用点数換算表!$D$15,IF(Y144="ベスト8",[5]現行XD用点数換算表!$E$15,IF(Y144="ベスト16",[5]現行XD用点数換算表!$F$15,IF(Y144="ベスト32",[5]現行XD用点数換算表!$G$15,"")))))))</f>
        <v>0</v>
      </c>
      <c r="AA144" s="12"/>
      <c r="AB144" s="8">
        <f>IF(AA144="",0,IF(AA144="優勝",現行XD用点数換算表!$B$16,IF(AA144="準優勝",現行XD用点数換算表!$C$16,IF(AA144="ベスト4",現行XD用点数換算表!$D$16,IF(AA144="ベスト8",現行XD用点数換算表!$E$16,IF(AA144="ベスト16",現行XD用点数換算表!$F$16,IF(AA144="ベスト32",現行XD用点数換算表!$G$16,"")))))))</f>
        <v>0</v>
      </c>
      <c r="AC144" s="12"/>
      <c r="AD144" s="8">
        <f>IF(AC144="",0,IF(AC144="優勝",現行XD用点数換算表!$B$17,IF(AC144="準優勝",現行XD用点数換算表!$C$17,IF(AC144="ベスト4",現行XD用点数換算表!$D$17,IF(AC144="ベスト8",現行XD用点数換算表!$E$17,IF(AC144="ベスト16",現行XD用点数換算表!$F$17,IF(AC144="ベスト32",現行XD用点数換算表!$G$17,"")))))))</f>
        <v>0</v>
      </c>
      <c r="AE144" s="12"/>
      <c r="AF144" s="8">
        <f>IF(AE144="",0,IF(AE144="優勝",現行XD用点数換算表!$B$18,IF(AE144="準優勝",現行XD用点数換算表!$C$18,IF(AE144="ベスト4",現行XD用点数換算表!$D$18,IF(AE144="ベスト8",現行XD用点数換算表!$E$18,現行XD用点数換算表!$F$18)))))</f>
        <v>0</v>
      </c>
      <c r="AG144" s="12"/>
      <c r="AH144" s="8">
        <f>IF(AG144="",0,IF(AG144="優勝",現行XD用点数換算表!$B$19,IF(AG144="準優勝",現行XD用点数換算表!$C$19,IF(AG144="ベスト4",現行XD用点数換算表!$D$19,IF(AG144="ベスト8",現行XD用点数換算表!$E$19,現行XD用点数換算表!$F$19)))))</f>
        <v>0</v>
      </c>
      <c r="AI144" s="8">
        <f t="shared" si="20"/>
        <v>0</v>
      </c>
      <c r="AJ144" s="56">
        <f t="shared" si="19"/>
        <v>0</v>
      </c>
    </row>
    <row r="145" spans="1:36" ht="15" customHeight="1" x14ac:dyDescent="0.55000000000000004">
      <c r="A145" s="57"/>
      <c r="B145" s="12"/>
      <c r="C145" s="12"/>
      <c r="D145" s="12"/>
      <c r="E145" s="8"/>
      <c r="F145" s="8"/>
      <c r="G145" s="12"/>
      <c r="H145" s="13">
        <f>IF(G145="",0,IF(G145="優勝",現行XD用点数換算表!$B$2,IF(G145="準優勝",現行XD用点数換算表!$C$2,IF(G145="ベスト4",現行XD用点数換算表!$D$2,現行XD用点数換算表!$E$2))))</f>
        <v>0</v>
      </c>
      <c r="I145" s="12"/>
      <c r="J145" s="8">
        <f>IF(I145="",0,IF(I145="優勝",現行XD用点数換算表!$B$3,IF(I145="準優勝",現行XD用点数換算表!$C$3,IF(I145="ベスト4",現行XD用点数換算表!$D$3,現行XD用点数換算表!$E$3))))</f>
        <v>0</v>
      </c>
      <c r="K145" s="12"/>
      <c r="L145" s="8">
        <f>IF(K145="",0,IF(K145="優勝",[5]現行XD用点数換算表!$B$4,IF(K145="準優勝",[5]現行XD用点数換算表!$C$4,IF(K145="ベスト4",[5]現行XD用点数換算表!$D$4,IF(K145="ベスト8",[5]現行XD用点数換算表!$E$4,IF(K145="ベスト16",[5]現行XD用点数換算表!$F$4,IF(K145="ベスト32",[5]現行XD用点数換算表!$G$4,"")))))))</f>
        <v>0</v>
      </c>
      <c r="M145" s="12"/>
      <c r="N145" s="8">
        <f>IF(M145="",0,IF(M145="優勝",現行XD用点数換算表!$B$5,IF(M145="準優勝",現行XD用点数換算表!$C$5,IF(M145="ベスト4",現行XD用点数換算表!$D$5,IF(M145="ベスト8",現行XD用点数換算表!$E$5,IF(M145="ベスト16",現行XD用点数換算表!$F$5,IF(M145="ベスト32",現行XD用点数換算表!$G$5,"")))))))</f>
        <v>0</v>
      </c>
      <c r="O145" s="12"/>
      <c r="P145" s="8">
        <f>IF(O145="",0,IF(O145="優勝",現行XD用点数換算表!$B$6,IF(O145="準優勝",現行XD用点数換算表!$C$6,IF(O145="ベスト4",現行XD用点数換算表!$D$6,IF(O145="ベスト8",現行XD用点数換算表!$E$6,IF(O145="ベスト16",現行XD用点数換算表!$F$6,IF(O145="ベスト32",現行XD用点数換算表!$G$6,"")))))))</f>
        <v>0</v>
      </c>
      <c r="Q145" s="12"/>
      <c r="R145" s="8">
        <f>IF(Q145="",0,IF(Q145="優勝",現行XD用点数換算表!$B$7,IF(Q145="準優勝",現行XD用点数換算表!$C$7,IF(Q145="ベスト4",現行XD用点数換算表!$D$7,IF(Q145="ベスト8",現行XD用点数換算表!$E$7,現行XD用点数換算表!$F$7)))))</f>
        <v>0</v>
      </c>
      <c r="S145" s="12"/>
      <c r="T145" s="8">
        <f>IF(S145="",0,IF(S145="優勝",現行XD用点数換算表!$B$8,IF(S145="準優勝",現行XD用点数換算表!$C$8,IF(S145="ベスト4",現行XD用点数換算表!$D$8,IF(S145="ベスト8",現行XD用点数換算表!$E$8,現行XD用点数換算表!$F$8)))))</f>
        <v>0</v>
      </c>
      <c r="U145" s="12"/>
      <c r="V145" s="14">
        <f>IF(U145="",0,IF(U145="優勝",現行XD用点数換算表!$B$13,IF(U145="準優勝",現行XD用点数換算表!$C$13,IF(U145="ベスト4",現行XD用点数換算表!$D$13,現行XD用点数換算表!$E$13))))</f>
        <v>0</v>
      </c>
      <c r="W145" s="12"/>
      <c r="X145" s="8">
        <f>IF(W145="",0,IF(W145="優勝",現行XD用点数換算表!$B$14,IF(W145="準優勝",現行XD用点数換算表!$C$14,IF(W145="ベスト4",現行XD用点数換算表!$D$14,現行XD用点数換算表!$E$14))))</f>
        <v>0</v>
      </c>
      <c r="Y145" s="12"/>
      <c r="Z145" s="8">
        <f>IF(Y145="",0,IF(Y145="優勝",[5]現行XD用点数換算表!$B$15,IF(Y145="準優勝",[5]現行XD用点数換算表!$C$15,IF(Y145="ベスト4",[5]現行XD用点数換算表!$D$15,IF(Y145="ベスト8",[5]現行XD用点数換算表!$E$15,IF(Y145="ベスト16",[5]現行XD用点数換算表!$F$15,IF(Y145="ベスト32",[5]現行XD用点数換算表!$G$15,"")))))))</f>
        <v>0</v>
      </c>
      <c r="AA145" s="12"/>
      <c r="AB145" s="8">
        <f>IF(AA145="",0,IF(AA145="優勝",現行XD用点数換算表!$B$16,IF(AA145="準優勝",現行XD用点数換算表!$C$16,IF(AA145="ベスト4",現行XD用点数換算表!$D$16,IF(AA145="ベスト8",現行XD用点数換算表!$E$16,IF(AA145="ベスト16",現行XD用点数換算表!$F$16,IF(AA145="ベスト32",現行XD用点数換算表!$G$16,"")))))))</f>
        <v>0</v>
      </c>
      <c r="AC145" s="12"/>
      <c r="AD145" s="8">
        <f>IF(AC145="",0,IF(AC145="優勝",現行XD用点数換算表!$B$17,IF(AC145="準優勝",現行XD用点数換算表!$C$17,IF(AC145="ベスト4",現行XD用点数換算表!$D$17,IF(AC145="ベスト8",現行XD用点数換算表!$E$17,IF(AC145="ベスト16",現行XD用点数換算表!$F$17,IF(AC145="ベスト32",現行XD用点数換算表!$G$17,"")))))))</f>
        <v>0</v>
      </c>
      <c r="AE145" s="12"/>
      <c r="AF145" s="8">
        <f>IF(AE145="",0,IF(AE145="優勝",現行XD用点数換算表!$B$18,IF(AE145="準優勝",現行XD用点数換算表!$C$18,IF(AE145="ベスト4",現行XD用点数換算表!$D$18,IF(AE145="ベスト8",現行XD用点数換算表!$E$18,現行XD用点数換算表!$F$18)))))</f>
        <v>0</v>
      </c>
      <c r="AG145" s="12"/>
      <c r="AH145" s="8">
        <f>IF(AG145="",0,IF(AG145="優勝",現行XD用点数換算表!$B$19,IF(AG145="準優勝",現行XD用点数換算表!$C$19,IF(AG145="ベスト4",現行XD用点数換算表!$D$19,IF(AG145="ベスト8",現行XD用点数換算表!$E$19,現行XD用点数換算表!$F$19)))))</f>
        <v>0</v>
      </c>
      <c r="AI145" s="8">
        <f t="shared" si="20"/>
        <v>0</v>
      </c>
      <c r="AJ145" s="57"/>
    </row>
    <row r="146" spans="1:36" ht="15" customHeight="1" x14ac:dyDescent="0.55000000000000004">
      <c r="A146" s="56">
        <v>72</v>
      </c>
      <c r="B146" s="12"/>
      <c r="C146" s="12"/>
      <c r="D146" s="12"/>
      <c r="E146" s="12"/>
      <c r="F146" s="12"/>
      <c r="G146" s="12"/>
      <c r="H146" s="13">
        <f>IF(G146="",0,IF(G146="優勝",現行XD用点数換算表!$B$2,IF(G146="準優勝",現行XD用点数換算表!$C$2,IF(G146="ベスト4",現行XD用点数換算表!$D$2,現行XD用点数換算表!$E$2))))</f>
        <v>0</v>
      </c>
      <c r="I146" s="12"/>
      <c r="J146" s="8">
        <f>IF(I146="",0,IF(I146="優勝",現行XD用点数換算表!$B$3,IF(I146="準優勝",現行XD用点数換算表!$C$3,IF(I146="ベスト4",現行XD用点数換算表!$D$3,現行XD用点数換算表!$E$3))))</f>
        <v>0</v>
      </c>
      <c r="K146" s="12"/>
      <c r="L146" s="8">
        <f>IF(K146="",0,IF(K146="優勝",[5]現行XD用点数換算表!$B$4,IF(K146="準優勝",[5]現行XD用点数換算表!$C$4,IF(K146="ベスト4",[5]現行XD用点数換算表!$D$4,IF(K146="ベスト8",[5]現行XD用点数換算表!$E$4,IF(K146="ベスト16",[5]現行XD用点数換算表!$F$4,IF(K146="ベスト32",[5]現行XD用点数換算表!$G$4,"")))))))</f>
        <v>0</v>
      </c>
      <c r="M146" s="12"/>
      <c r="N146" s="8">
        <f>IF(M146="",0,IF(M146="優勝",現行XD用点数換算表!$B$5,IF(M146="準優勝",現行XD用点数換算表!$C$5,IF(M146="ベスト4",現行XD用点数換算表!$D$5,IF(M146="ベスト8",現行XD用点数換算表!$E$5,IF(M146="ベスト16",現行XD用点数換算表!$F$5,IF(M146="ベスト32",現行XD用点数換算表!$G$5,"")))))))</f>
        <v>0</v>
      </c>
      <c r="O146" s="12"/>
      <c r="P146" s="8">
        <f>IF(O146="",0,IF(O146="優勝",現行XD用点数換算表!$B$6,IF(O146="準優勝",現行XD用点数換算表!$C$6,IF(O146="ベスト4",現行XD用点数換算表!$D$6,IF(O146="ベスト8",現行XD用点数換算表!$E$6,IF(O146="ベスト16",現行XD用点数換算表!$F$6,IF(O146="ベスト32",現行XD用点数換算表!$G$6,"")))))))</f>
        <v>0</v>
      </c>
      <c r="Q146" s="12"/>
      <c r="R146" s="8">
        <f>IF(Q146="",0,IF(Q146="優勝",現行XD用点数換算表!$B$7,IF(Q146="準優勝",現行XD用点数換算表!$C$7,IF(Q146="ベスト4",現行XD用点数換算表!$D$7,IF(Q146="ベスト8",現行XD用点数換算表!$E$7,現行XD用点数換算表!$F$7)))))</f>
        <v>0</v>
      </c>
      <c r="S146" s="12"/>
      <c r="T146" s="8">
        <f>IF(S146="",0,IF(S146="優勝",現行XD用点数換算表!$B$8,IF(S146="準優勝",現行XD用点数換算表!$C$8,IF(S146="ベスト4",現行XD用点数換算表!$D$8,IF(S146="ベスト8",現行XD用点数換算表!$E$8,現行XD用点数換算表!$F$8)))))</f>
        <v>0</v>
      </c>
      <c r="U146" s="12"/>
      <c r="V146" s="14">
        <f>IF(U146="",0,IF(U146="優勝",現行XD用点数換算表!$B$13,IF(U146="準優勝",現行XD用点数換算表!$C$13,IF(U146="ベスト4",現行XD用点数換算表!$D$13,現行XD用点数換算表!$E$13))))</f>
        <v>0</v>
      </c>
      <c r="W146" s="12"/>
      <c r="X146" s="8">
        <f>IF(W146="",0,IF(W146="優勝",現行XD用点数換算表!$B$14,IF(W146="準優勝",現行XD用点数換算表!$C$14,IF(W146="ベスト4",現行XD用点数換算表!$D$14,現行XD用点数換算表!$E$14))))</f>
        <v>0</v>
      </c>
      <c r="Y146" s="12"/>
      <c r="Z146" s="8">
        <f>IF(Y146="",0,IF(Y146="優勝",[5]現行XD用点数換算表!$B$15,IF(Y146="準優勝",[5]現行XD用点数換算表!$C$15,IF(Y146="ベスト4",[5]現行XD用点数換算表!$D$15,IF(Y146="ベスト8",[5]現行XD用点数換算表!$E$15,IF(Y146="ベスト16",[5]現行XD用点数換算表!$F$15,IF(Y146="ベスト32",[5]現行XD用点数換算表!$G$15,"")))))))</f>
        <v>0</v>
      </c>
      <c r="AA146" s="12"/>
      <c r="AB146" s="8">
        <f>IF(AA146="",0,IF(AA146="優勝",現行XD用点数換算表!$B$16,IF(AA146="準優勝",現行XD用点数換算表!$C$16,IF(AA146="ベスト4",現行XD用点数換算表!$D$16,IF(AA146="ベスト8",現行XD用点数換算表!$E$16,IF(AA146="ベスト16",現行XD用点数換算表!$F$16,IF(AA146="ベスト32",現行XD用点数換算表!$G$16,"")))))))</f>
        <v>0</v>
      </c>
      <c r="AC146" s="12"/>
      <c r="AD146" s="8">
        <f>IF(AC146="",0,IF(AC146="優勝",現行XD用点数換算表!$B$17,IF(AC146="準優勝",現行XD用点数換算表!$C$17,IF(AC146="ベスト4",現行XD用点数換算表!$D$17,IF(AC146="ベスト8",現行XD用点数換算表!$E$17,IF(AC146="ベスト16",現行XD用点数換算表!$F$17,IF(AC146="ベスト32",現行XD用点数換算表!$G$17,"")))))))</f>
        <v>0</v>
      </c>
      <c r="AE146" s="12"/>
      <c r="AF146" s="8">
        <f>IF(AE146="",0,IF(AE146="優勝",現行XD用点数換算表!$B$18,IF(AE146="準優勝",現行XD用点数換算表!$C$18,IF(AE146="ベスト4",現行XD用点数換算表!$D$18,IF(AE146="ベスト8",現行XD用点数換算表!$E$18,現行XD用点数換算表!$F$18)))))</f>
        <v>0</v>
      </c>
      <c r="AG146" s="12"/>
      <c r="AH146" s="8">
        <f>IF(AG146="",0,IF(AG146="優勝",現行XD用点数換算表!$B$19,IF(AG146="準優勝",現行XD用点数換算表!$C$19,IF(AG146="ベスト4",現行XD用点数換算表!$D$19,IF(AG146="ベスト8",現行XD用点数換算表!$E$19,現行XD用点数換算表!$F$19)))))</f>
        <v>0</v>
      </c>
      <c r="AI146" s="8">
        <f t="shared" si="20"/>
        <v>0</v>
      </c>
      <c r="AJ146" s="56">
        <f t="shared" ref="AJ146:AJ156" si="21">SUM(AI146:AI147)</f>
        <v>0</v>
      </c>
    </row>
    <row r="147" spans="1:36" ht="15" customHeight="1" x14ac:dyDescent="0.55000000000000004">
      <c r="A147" s="57"/>
      <c r="B147" s="12"/>
      <c r="C147" s="12"/>
      <c r="D147" s="12"/>
      <c r="E147" s="12"/>
      <c r="F147" s="12"/>
      <c r="G147" s="12"/>
      <c r="H147" s="13">
        <f>IF(G147="",0,IF(G147="優勝",現行XD用点数換算表!$B$2,IF(G147="準優勝",現行XD用点数換算表!$C$2,IF(G147="ベスト4",現行XD用点数換算表!$D$2,現行XD用点数換算表!$E$2))))</f>
        <v>0</v>
      </c>
      <c r="I147" s="12"/>
      <c r="J147" s="8">
        <f>IF(I147="",0,IF(I147="優勝",現行XD用点数換算表!$B$3,IF(I147="準優勝",現行XD用点数換算表!$C$3,IF(I147="ベスト4",現行XD用点数換算表!$D$3,現行XD用点数換算表!$E$3))))</f>
        <v>0</v>
      </c>
      <c r="K147" s="12"/>
      <c r="L147" s="8">
        <f>IF(K147="",0,IF(K147="優勝",[5]現行XD用点数換算表!$B$4,IF(K147="準優勝",[5]現行XD用点数換算表!$C$4,IF(K147="ベスト4",[5]現行XD用点数換算表!$D$4,IF(K147="ベスト8",[5]現行XD用点数換算表!$E$4,IF(K147="ベスト16",[5]現行XD用点数換算表!$F$4,IF(K147="ベスト32",[5]現行XD用点数換算表!$G$4,"")))))))</f>
        <v>0</v>
      </c>
      <c r="M147" s="12"/>
      <c r="N147" s="8">
        <f>IF(M147="",0,IF(M147="優勝",現行XD用点数換算表!$B$5,IF(M147="準優勝",現行XD用点数換算表!$C$5,IF(M147="ベスト4",現行XD用点数換算表!$D$5,IF(M147="ベスト8",現行XD用点数換算表!$E$5,IF(M147="ベスト16",現行XD用点数換算表!$F$5,IF(M147="ベスト32",現行XD用点数換算表!$G$5,"")))))))</f>
        <v>0</v>
      </c>
      <c r="O147" s="12"/>
      <c r="P147" s="8">
        <f>IF(O147="",0,IF(O147="優勝",現行XD用点数換算表!$B$6,IF(O147="準優勝",現行XD用点数換算表!$C$6,IF(O147="ベスト4",現行XD用点数換算表!$D$6,IF(O147="ベスト8",現行XD用点数換算表!$E$6,IF(O147="ベスト16",現行XD用点数換算表!$F$6,IF(O147="ベスト32",現行XD用点数換算表!$G$6,"")))))))</f>
        <v>0</v>
      </c>
      <c r="Q147" s="12"/>
      <c r="R147" s="8">
        <f>IF(Q147="",0,IF(Q147="優勝",現行XD用点数換算表!$B$7,IF(Q147="準優勝",現行XD用点数換算表!$C$7,IF(Q147="ベスト4",現行XD用点数換算表!$D$7,IF(Q147="ベスト8",現行XD用点数換算表!$E$7,現行XD用点数換算表!$F$7)))))</f>
        <v>0</v>
      </c>
      <c r="S147" s="12"/>
      <c r="T147" s="8">
        <f>IF(S147="",0,IF(S147="優勝",現行XD用点数換算表!$B$8,IF(S147="準優勝",現行XD用点数換算表!$C$8,IF(S147="ベスト4",現行XD用点数換算表!$D$8,IF(S147="ベスト8",現行XD用点数換算表!$E$8,現行XD用点数換算表!$F$8)))))</f>
        <v>0</v>
      </c>
      <c r="U147" s="12"/>
      <c r="V147" s="14">
        <f>IF(U147="",0,IF(U147="優勝",現行XD用点数換算表!$B$13,IF(U147="準優勝",現行XD用点数換算表!$C$13,IF(U147="ベスト4",現行XD用点数換算表!$D$13,現行XD用点数換算表!$E$13))))</f>
        <v>0</v>
      </c>
      <c r="W147" s="12"/>
      <c r="X147" s="8">
        <f>IF(W147="",0,IF(W147="優勝",現行XD用点数換算表!$B$14,IF(W147="準優勝",現行XD用点数換算表!$C$14,IF(W147="ベスト4",現行XD用点数換算表!$D$14,現行XD用点数換算表!$E$14))))</f>
        <v>0</v>
      </c>
      <c r="Y147" s="12"/>
      <c r="Z147" s="8">
        <f>IF(Y147="",0,IF(Y147="優勝",[5]現行XD用点数換算表!$B$15,IF(Y147="準優勝",[5]現行XD用点数換算表!$C$15,IF(Y147="ベスト4",[5]現行XD用点数換算表!$D$15,IF(Y147="ベスト8",[5]現行XD用点数換算表!$E$15,IF(Y147="ベスト16",[5]現行XD用点数換算表!$F$15,IF(Y147="ベスト32",[5]現行XD用点数換算表!$G$15,"")))))))</f>
        <v>0</v>
      </c>
      <c r="AA147" s="12"/>
      <c r="AB147" s="8">
        <f>IF(AA147="",0,IF(AA147="優勝",現行XD用点数換算表!$B$16,IF(AA147="準優勝",現行XD用点数換算表!$C$16,IF(AA147="ベスト4",現行XD用点数換算表!$D$16,IF(AA147="ベスト8",現行XD用点数換算表!$E$16,IF(AA147="ベスト16",現行XD用点数換算表!$F$16,IF(AA147="ベスト32",現行XD用点数換算表!$G$16,"")))))))</f>
        <v>0</v>
      </c>
      <c r="AC147" s="12"/>
      <c r="AD147" s="8">
        <f>IF(AC147="",0,IF(AC147="優勝",現行XD用点数換算表!$B$17,IF(AC147="準優勝",現行XD用点数換算表!$C$17,IF(AC147="ベスト4",現行XD用点数換算表!$D$17,IF(AC147="ベスト8",現行XD用点数換算表!$E$17,IF(AC147="ベスト16",現行XD用点数換算表!$F$17,IF(AC147="ベスト32",現行XD用点数換算表!$G$17,"")))))))</f>
        <v>0</v>
      </c>
      <c r="AE147" s="12"/>
      <c r="AF147" s="8">
        <f>IF(AE147="",0,IF(AE147="優勝",現行XD用点数換算表!$B$18,IF(AE147="準優勝",現行XD用点数換算表!$C$18,IF(AE147="ベスト4",現行XD用点数換算表!$D$18,IF(AE147="ベスト8",現行XD用点数換算表!$E$18,現行XD用点数換算表!$F$18)))))</f>
        <v>0</v>
      </c>
      <c r="AG147" s="12"/>
      <c r="AH147" s="8">
        <f>IF(AG147="",0,IF(AG147="優勝",現行XD用点数換算表!$B$19,IF(AG147="準優勝",現行XD用点数換算表!$C$19,IF(AG147="ベスト4",現行XD用点数換算表!$D$19,IF(AG147="ベスト8",現行XD用点数換算表!$E$19,現行XD用点数換算表!$F$19)))))</f>
        <v>0</v>
      </c>
      <c r="AI147" s="8">
        <f t="shared" si="20"/>
        <v>0</v>
      </c>
      <c r="AJ147" s="57"/>
    </row>
    <row r="148" spans="1:36" ht="15" customHeight="1" x14ac:dyDescent="0.55000000000000004">
      <c r="A148" s="56">
        <v>73</v>
      </c>
      <c r="B148" s="12"/>
      <c r="C148" s="12"/>
      <c r="D148" s="12"/>
      <c r="E148" s="8"/>
      <c r="F148" s="8"/>
      <c r="G148" s="12"/>
      <c r="H148" s="13">
        <f>IF(G148="",0,IF(G148="優勝",現行XD用点数換算表!$B$2,IF(G148="準優勝",現行XD用点数換算表!$C$2,IF(G148="ベスト4",現行XD用点数換算表!$D$2,現行XD用点数換算表!$E$2))))</f>
        <v>0</v>
      </c>
      <c r="I148" s="12"/>
      <c r="J148" s="8">
        <f>IF(I148="",0,IF(I148="優勝",現行XD用点数換算表!$B$3,IF(I148="準優勝",現行XD用点数換算表!$C$3,IF(I148="ベスト4",現行XD用点数換算表!$D$3,現行XD用点数換算表!$E$3))))</f>
        <v>0</v>
      </c>
      <c r="K148" s="12"/>
      <c r="L148" s="8">
        <f>IF(K148="",0,IF(K148="優勝",[5]現行XD用点数換算表!$B$4,IF(K148="準優勝",[5]現行XD用点数換算表!$C$4,IF(K148="ベスト4",[5]現行XD用点数換算表!$D$4,IF(K148="ベスト8",[5]現行XD用点数換算表!$E$4,IF(K148="ベスト16",[5]現行XD用点数換算表!$F$4,IF(K148="ベスト32",[5]現行XD用点数換算表!$G$4,"")))))))</f>
        <v>0</v>
      </c>
      <c r="M148" s="12"/>
      <c r="N148" s="8">
        <f>IF(M148="",0,IF(M148="優勝",現行XD用点数換算表!$B$5,IF(M148="準優勝",現行XD用点数換算表!$C$5,IF(M148="ベスト4",現行XD用点数換算表!$D$5,IF(M148="ベスト8",現行XD用点数換算表!$E$5,IF(M148="ベスト16",現行XD用点数換算表!$F$5,IF(M148="ベスト32",現行XD用点数換算表!$G$5,"")))))))</f>
        <v>0</v>
      </c>
      <c r="O148" s="12"/>
      <c r="P148" s="8">
        <f>IF(O148="",0,IF(O148="優勝",現行XD用点数換算表!$B$6,IF(O148="準優勝",現行XD用点数換算表!$C$6,IF(O148="ベスト4",現行XD用点数換算表!$D$6,IF(O148="ベスト8",現行XD用点数換算表!$E$6,IF(O148="ベスト16",現行XD用点数換算表!$F$6,IF(O148="ベスト32",現行XD用点数換算表!$G$6,"")))))))</f>
        <v>0</v>
      </c>
      <c r="Q148" s="12"/>
      <c r="R148" s="8">
        <f>IF(Q148="",0,IF(Q148="優勝",現行XD用点数換算表!$B$7,IF(Q148="準優勝",現行XD用点数換算表!$C$7,IF(Q148="ベスト4",現行XD用点数換算表!$D$7,IF(Q148="ベスト8",現行XD用点数換算表!$E$7,現行XD用点数換算表!$F$7)))))</f>
        <v>0</v>
      </c>
      <c r="S148" s="12"/>
      <c r="T148" s="8">
        <f>IF(S148="",0,IF(S148="優勝",現行XD用点数換算表!$B$8,IF(S148="準優勝",現行XD用点数換算表!$C$8,IF(S148="ベスト4",現行XD用点数換算表!$D$8,IF(S148="ベスト8",現行XD用点数換算表!$E$8,現行XD用点数換算表!$F$8)))))</f>
        <v>0</v>
      </c>
      <c r="U148" s="12"/>
      <c r="V148" s="14">
        <f>IF(U148="",0,IF(U148="優勝",現行XD用点数換算表!$B$13,IF(U148="準優勝",現行XD用点数換算表!$C$13,IF(U148="ベスト4",現行XD用点数換算表!$D$13,現行XD用点数換算表!$E$13))))</f>
        <v>0</v>
      </c>
      <c r="W148" s="12"/>
      <c r="X148" s="8">
        <f>IF(W148="",0,IF(W148="優勝",現行XD用点数換算表!$B$14,IF(W148="準優勝",現行XD用点数換算表!$C$14,IF(W148="ベスト4",現行XD用点数換算表!$D$14,現行XD用点数換算表!$E$14))))</f>
        <v>0</v>
      </c>
      <c r="Y148" s="12"/>
      <c r="Z148" s="8">
        <f>IF(Y148="",0,IF(Y148="優勝",[5]現行XD用点数換算表!$B$15,IF(Y148="準優勝",[5]現行XD用点数換算表!$C$15,IF(Y148="ベスト4",[5]現行XD用点数換算表!$D$15,IF(Y148="ベスト8",[5]現行XD用点数換算表!$E$15,IF(Y148="ベスト16",[5]現行XD用点数換算表!$F$15,IF(Y148="ベスト32",[5]現行XD用点数換算表!$G$15,"")))))))</f>
        <v>0</v>
      </c>
      <c r="AA148" s="12"/>
      <c r="AB148" s="8">
        <f>IF(AA148="",0,IF(AA148="優勝",現行XD用点数換算表!$B$16,IF(AA148="準優勝",現行XD用点数換算表!$C$16,IF(AA148="ベスト4",現行XD用点数換算表!$D$16,IF(AA148="ベスト8",現行XD用点数換算表!$E$16,IF(AA148="ベスト16",現行XD用点数換算表!$F$16,IF(AA148="ベスト32",現行XD用点数換算表!$G$16,"")))))))</f>
        <v>0</v>
      </c>
      <c r="AC148" s="12"/>
      <c r="AD148" s="8">
        <f>IF(AC148="",0,IF(AC148="優勝",現行XD用点数換算表!$B$17,IF(AC148="準優勝",現行XD用点数換算表!$C$17,IF(AC148="ベスト4",現行XD用点数換算表!$D$17,IF(AC148="ベスト8",現行XD用点数換算表!$E$17,IF(AC148="ベスト16",現行XD用点数換算表!$F$17,IF(AC148="ベスト32",現行XD用点数換算表!$G$17,"")))))))</f>
        <v>0</v>
      </c>
      <c r="AE148" s="12"/>
      <c r="AF148" s="8">
        <f>IF(AE148="",0,IF(AE148="優勝",現行XD用点数換算表!$B$18,IF(AE148="準優勝",現行XD用点数換算表!$C$18,IF(AE148="ベスト4",現行XD用点数換算表!$D$18,IF(AE148="ベスト8",現行XD用点数換算表!$E$18,現行XD用点数換算表!$F$18)))))</f>
        <v>0</v>
      </c>
      <c r="AG148" s="12"/>
      <c r="AH148" s="8">
        <f>IF(AG148="",0,IF(AG148="優勝",現行XD用点数換算表!$B$19,IF(AG148="準優勝",現行XD用点数換算表!$C$19,IF(AG148="ベスト4",現行XD用点数換算表!$D$19,IF(AG148="ベスト8",現行XD用点数換算表!$E$19,現行XD用点数換算表!$F$19)))))</f>
        <v>0</v>
      </c>
      <c r="AI148" s="8">
        <f t="shared" si="20"/>
        <v>0</v>
      </c>
      <c r="AJ148" s="56">
        <f t="shared" si="21"/>
        <v>0</v>
      </c>
    </row>
    <row r="149" spans="1:36" ht="15" customHeight="1" x14ac:dyDescent="0.55000000000000004">
      <c r="A149" s="57"/>
      <c r="B149" s="12"/>
      <c r="C149" s="12"/>
      <c r="D149" s="12"/>
      <c r="E149" s="12"/>
      <c r="F149" s="12"/>
      <c r="G149" s="12"/>
      <c r="H149" s="13">
        <f>IF(G149="",0,IF(G149="優勝",現行XD用点数換算表!$B$2,IF(G149="準優勝",現行XD用点数換算表!$C$2,IF(G149="ベスト4",現行XD用点数換算表!$D$2,現行XD用点数換算表!$E$2))))</f>
        <v>0</v>
      </c>
      <c r="I149" s="12"/>
      <c r="J149" s="8">
        <f>IF(I149="",0,IF(I149="優勝",現行XD用点数換算表!$B$3,IF(I149="準優勝",現行XD用点数換算表!$C$3,IF(I149="ベスト4",現行XD用点数換算表!$D$3,現行XD用点数換算表!$E$3))))</f>
        <v>0</v>
      </c>
      <c r="K149" s="12"/>
      <c r="L149" s="8">
        <f>IF(K149="",0,IF(K149="優勝",[5]現行XD用点数換算表!$B$4,IF(K149="準優勝",[5]現行XD用点数換算表!$C$4,IF(K149="ベスト4",[5]現行XD用点数換算表!$D$4,IF(K149="ベスト8",[5]現行XD用点数換算表!$E$4,IF(K149="ベスト16",[5]現行XD用点数換算表!$F$4,IF(K149="ベスト32",[5]現行XD用点数換算表!$G$4,"")))))))</f>
        <v>0</v>
      </c>
      <c r="M149" s="12"/>
      <c r="N149" s="8">
        <f>IF(M149="",0,IF(M149="優勝",現行XD用点数換算表!$B$5,IF(M149="準優勝",現行XD用点数換算表!$C$5,IF(M149="ベスト4",現行XD用点数換算表!$D$5,IF(M149="ベスト8",現行XD用点数換算表!$E$5,IF(M149="ベスト16",現行XD用点数換算表!$F$5,IF(M149="ベスト32",現行XD用点数換算表!$G$5,"")))))))</f>
        <v>0</v>
      </c>
      <c r="O149" s="12"/>
      <c r="P149" s="8">
        <f>IF(O149="",0,IF(O149="優勝",現行XD用点数換算表!$B$6,IF(O149="準優勝",現行XD用点数換算表!$C$6,IF(O149="ベスト4",現行XD用点数換算表!$D$6,IF(O149="ベスト8",現行XD用点数換算表!$E$6,IF(O149="ベスト16",現行XD用点数換算表!$F$6,IF(O149="ベスト32",現行XD用点数換算表!$G$6,"")))))))</f>
        <v>0</v>
      </c>
      <c r="Q149" s="12"/>
      <c r="R149" s="8">
        <f>IF(Q149="",0,IF(Q149="優勝",現行XD用点数換算表!$B$7,IF(Q149="準優勝",現行XD用点数換算表!$C$7,IF(Q149="ベスト4",現行XD用点数換算表!$D$7,IF(Q149="ベスト8",現行XD用点数換算表!$E$7,現行XD用点数換算表!$F$7)))))</f>
        <v>0</v>
      </c>
      <c r="S149" s="12"/>
      <c r="T149" s="8">
        <f>IF(S149="",0,IF(S149="優勝",現行XD用点数換算表!$B$8,IF(S149="準優勝",現行XD用点数換算表!$C$8,IF(S149="ベスト4",現行XD用点数換算表!$D$8,IF(S149="ベスト8",現行XD用点数換算表!$E$8,現行XD用点数換算表!$F$8)))))</f>
        <v>0</v>
      </c>
      <c r="U149" s="12"/>
      <c r="V149" s="14">
        <f>IF(U149="",0,IF(U149="優勝",現行XD用点数換算表!$B$13,IF(U149="準優勝",現行XD用点数換算表!$C$13,IF(U149="ベスト4",現行XD用点数換算表!$D$13,現行XD用点数換算表!$E$13))))</f>
        <v>0</v>
      </c>
      <c r="W149" s="12"/>
      <c r="X149" s="8">
        <f>IF(W149="",0,IF(W149="優勝",現行XD用点数換算表!$B$14,IF(W149="準優勝",現行XD用点数換算表!$C$14,IF(W149="ベスト4",現行XD用点数換算表!$D$14,現行XD用点数換算表!$E$14))))</f>
        <v>0</v>
      </c>
      <c r="Y149" s="12"/>
      <c r="Z149" s="8">
        <f>IF(Y149="",0,IF(Y149="優勝",[5]現行XD用点数換算表!$B$15,IF(Y149="準優勝",[5]現行XD用点数換算表!$C$15,IF(Y149="ベスト4",[5]現行XD用点数換算表!$D$15,IF(Y149="ベスト8",[5]現行XD用点数換算表!$E$15,IF(Y149="ベスト16",[5]現行XD用点数換算表!$F$15,IF(Y149="ベスト32",[5]現行XD用点数換算表!$G$15,"")))))))</f>
        <v>0</v>
      </c>
      <c r="AA149" s="12"/>
      <c r="AB149" s="8">
        <f>IF(AA149="",0,IF(AA149="優勝",現行XD用点数換算表!$B$16,IF(AA149="準優勝",現行XD用点数換算表!$C$16,IF(AA149="ベスト4",現行XD用点数換算表!$D$16,IF(AA149="ベスト8",現行XD用点数換算表!$E$16,IF(AA149="ベスト16",現行XD用点数換算表!$F$16,IF(AA149="ベスト32",現行XD用点数換算表!$G$16,"")))))))</f>
        <v>0</v>
      </c>
      <c r="AC149" s="12"/>
      <c r="AD149" s="8">
        <f>IF(AC149="",0,IF(AC149="優勝",現行XD用点数換算表!$B$17,IF(AC149="準優勝",現行XD用点数換算表!$C$17,IF(AC149="ベスト4",現行XD用点数換算表!$D$17,IF(AC149="ベスト8",現行XD用点数換算表!$E$17,IF(AC149="ベスト16",現行XD用点数換算表!$F$17,IF(AC149="ベスト32",現行XD用点数換算表!$G$17,"")))))))</f>
        <v>0</v>
      </c>
      <c r="AE149" s="12"/>
      <c r="AF149" s="8">
        <f>IF(AE149="",0,IF(AE149="優勝",現行XD用点数換算表!$B$18,IF(AE149="準優勝",現行XD用点数換算表!$C$18,IF(AE149="ベスト4",現行XD用点数換算表!$D$18,IF(AE149="ベスト8",現行XD用点数換算表!$E$18,現行XD用点数換算表!$F$18)))))</f>
        <v>0</v>
      </c>
      <c r="AG149" s="12"/>
      <c r="AH149" s="8">
        <f>IF(AG149="",0,IF(AG149="優勝",現行XD用点数換算表!$B$19,IF(AG149="準優勝",現行XD用点数換算表!$C$19,IF(AG149="ベスト4",現行XD用点数換算表!$D$19,IF(AG149="ベスト8",現行XD用点数換算表!$E$19,現行XD用点数換算表!$F$19)))))</f>
        <v>0</v>
      </c>
      <c r="AI149" s="8">
        <f t="shared" si="20"/>
        <v>0</v>
      </c>
      <c r="AJ149" s="57"/>
    </row>
    <row r="150" spans="1:36" ht="15" customHeight="1" x14ac:dyDescent="0.55000000000000004">
      <c r="A150" s="56">
        <v>74</v>
      </c>
      <c r="B150" s="12"/>
      <c r="C150" s="12"/>
      <c r="D150" s="12"/>
      <c r="E150" s="12"/>
      <c r="F150" s="12"/>
      <c r="G150" s="12"/>
      <c r="H150" s="13">
        <f>IF(G150="",0,IF(G150="優勝",現行XD用点数換算表!$B$2,IF(G150="準優勝",現行XD用点数換算表!$C$2,IF(G150="ベスト4",現行XD用点数換算表!$D$2,現行XD用点数換算表!$E$2))))</f>
        <v>0</v>
      </c>
      <c r="I150" s="12"/>
      <c r="J150" s="8">
        <f>IF(I150="",0,IF(I150="優勝",現行XD用点数換算表!$B$3,IF(I150="準優勝",現行XD用点数換算表!$C$3,IF(I150="ベスト4",現行XD用点数換算表!$D$3,現行XD用点数換算表!$E$3))))</f>
        <v>0</v>
      </c>
      <c r="K150" s="12"/>
      <c r="L150" s="8">
        <f>IF(K150="",0,IF(K150="優勝",[5]現行XD用点数換算表!$B$4,IF(K150="準優勝",[5]現行XD用点数換算表!$C$4,IF(K150="ベスト4",[5]現行XD用点数換算表!$D$4,IF(K150="ベスト8",[5]現行XD用点数換算表!$E$4,IF(K150="ベスト16",[5]現行XD用点数換算表!$F$4,IF(K150="ベスト32",[5]現行XD用点数換算表!$G$4,"")))))))</f>
        <v>0</v>
      </c>
      <c r="M150" s="12"/>
      <c r="N150" s="8">
        <f>IF(M150="",0,IF(M150="優勝",現行XD用点数換算表!$B$5,IF(M150="準優勝",現行XD用点数換算表!$C$5,IF(M150="ベスト4",現行XD用点数換算表!$D$5,IF(M150="ベスト8",現行XD用点数換算表!$E$5,IF(M150="ベスト16",現行XD用点数換算表!$F$5,IF(M150="ベスト32",現行XD用点数換算表!$G$5,"")))))))</f>
        <v>0</v>
      </c>
      <c r="O150" s="12"/>
      <c r="P150" s="8">
        <f>IF(O150="",0,IF(O150="優勝",現行XD用点数換算表!$B$6,IF(O150="準優勝",現行XD用点数換算表!$C$6,IF(O150="ベスト4",現行XD用点数換算表!$D$6,IF(O150="ベスト8",現行XD用点数換算表!$E$6,IF(O150="ベスト16",現行XD用点数換算表!$F$6,IF(O150="ベスト32",現行XD用点数換算表!$G$6,"")))))))</f>
        <v>0</v>
      </c>
      <c r="Q150" s="12"/>
      <c r="R150" s="8">
        <f>IF(Q150="",0,IF(Q150="優勝",現行XD用点数換算表!$B$7,IF(Q150="準優勝",現行XD用点数換算表!$C$7,IF(Q150="ベスト4",現行XD用点数換算表!$D$7,IF(Q150="ベスト8",現行XD用点数換算表!$E$7,現行XD用点数換算表!$F$7)))))</f>
        <v>0</v>
      </c>
      <c r="S150" s="12"/>
      <c r="T150" s="8">
        <f>IF(S150="",0,IF(S150="優勝",現行XD用点数換算表!$B$8,IF(S150="準優勝",現行XD用点数換算表!$C$8,IF(S150="ベスト4",現行XD用点数換算表!$D$8,IF(S150="ベスト8",現行XD用点数換算表!$E$8,現行XD用点数換算表!$F$8)))))</f>
        <v>0</v>
      </c>
      <c r="U150" s="12"/>
      <c r="V150" s="14">
        <f>IF(U150="",0,IF(U150="優勝",現行XD用点数換算表!$B$13,IF(U150="準優勝",現行XD用点数換算表!$C$13,IF(U150="ベスト4",現行XD用点数換算表!$D$13,現行XD用点数換算表!$E$13))))</f>
        <v>0</v>
      </c>
      <c r="W150" s="12"/>
      <c r="X150" s="8">
        <f>IF(W150="",0,IF(W150="優勝",現行XD用点数換算表!$B$14,IF(W150="準優勝",現行XD用点数換算表!$C$14,IF(W150="ベスト4",現行XD用点数換算表!$D$14,現行XD用点数換算表!$E$14))))</f>
        <v>0</v>
      </c>
      <c r="Y150" s="12"/>
      <c r="Z150" s="8">
        <f>IF(Y150="",0,IF(Y150="優勝",[5]現行XD用点数換算表!$B$15,IF(Y150="準優勝",[5]現行XD用点数換算表!$C$15,IF(Y150="ベスト4",[5]現行XD用点数換算表!$D$15,IF(Y150="ベスト8",[5]現行XD用点数換算表!$E$15,IF(Y150="ベスト16",[5]現行XD用点数換算表!$F$15,IF(Y150="ベスト32",[5]現行XD用点数換算表!$G$15,"")))))))</f>
        <v>0</v>
      </c>
      <c r="AA150" s="12"/>
      <c r="AB150" s="8">
        <f>IF(AA150="",0,IF(AA150="優勝",現行XD用点数換算表!$B$16,IF(AA150="準優勝",現行XD用点数換算表!$C$16,IF(AA150="ベスト4",現行XD用点数換算表!$D$16,IF(AA150="ベスト8",現行XD用点数換算表!$E$16,IF(AA150="ベスト16",現行XD用点数換算表!$F$16,IF(AA150="ベスト32",現行XD用点数換算表!$G$16,"")))))))</f>
        <v>0</v>
      </c>
      <c r="AC150" s="12"/>
      <c r="AD150" s="8">
        <f>IF(AC150="",0,IF(AC150="優勝",現行XD用点数換算表!$B$17,IF(AC150="準優勝",現行XD用点数換算表!$C$17,IF(AC150="ベスト4",現行XD用点数換算表!$D$17,IF(AC150="ベスト8",現行XD用点数換算表!$E$17,IF(AC150="ベスト16",現行XD用点数換算表!$F$17,IF(AC150="ベスト32",現行XD用点数換算表!$G$17,"")))))))</f>
        <v>0</v>
      </c>
      <c r="AE150" s="12"/>
      <c r="AF150" s="8">
        <f>IF(AE150="",0,IF(AE150="優勝",現行XD用点数換算表!$B$18,IF(AE150="準優勝",現行XD用点数換算表!$C$18,IF(AE150="ベスト4",現行XD用点数換算表!$D$18,IF(AE150="ベスト8",現行XD用点数換算表!$E$18,現行XD用点数換算表!$F$18)))))</f>
        <v>0</v>
      </c>
      <c r="AG150" s="12"/>
      <c r="AH150" s="8">
        <f>IF(AG150="",0,IF(AG150="優勝",現行XD用点数換算表!$B$19,IF(AG150="準優勝",現行XD用点数換算表!$C$19,IF(AG150="ベスト4",現行XD用点数換算表!$D$19,IF(AG150="ベスト8",現行XD用点数換算表!$E$19,現行XD用点数換算表!$F$19)))))</f>
        <v>0</v>
      </c>
      <c r="AI150" s="8">
        <f t="shared" si="20"/>
        <v>0</v>
      </c>
      <c r="AJ150" s="56">
        <f t="shared" si="21"/>
        <v>0</v>
      </c>
    </row>
    <row r="151" spans="1:36" ht="15" customHeight="1" x14ac:dyDescent="0.55000000000000004">
      <c r="A151" s="57"/>
      <c r="B151" s="12"/>
      <c r="C151" s="12"/>
      <c r="D151" s="12"/>
      <c r="E151" s="12"/>
      <c r="F151" s="12"/>
      <c r="G151" s="12"/>
      <c r="H151" s="13">
        <f>IF(G151="",0,IF(G151="優勝",現行XD用点数換算表!$B$2,IF(G151="準優勝",現行XD用点数換算表!$C$2,IF(G151="ベスト4",現行XD用点数換算表!$D$2,現行XD用点数換算表!$E$2))))</f>
        <v>0</v>
      </c>
      <c r="I151" s="12"/>
      <c r="J151" s="8">
        <f>IF(I151="",0,IF(I151="優勝",現行XD用点数換算表!$B$3,IF(I151="準優勝",現行XD用点数換算表!$C$3,IF(I151="ベスト4",現行XD用点数換算表!$D$3,現行XD用点数換算表!$E$3))))</f>
        <v>0</v>
      </c>
      <c r="K151" s="12"/>
      <c r="L151" s="8">
        <f>IF(K151="",0,IF(K151="優勝",[5]現行XD用点数換算表!$B$4,IF(K151="準優勝",[5]現行XD用点数換算表!$C$4,IF(K151="ベスト4",[5]現行XD用点数換算表!$D$4,IF(K151="ベスト8",[5]現行XD用点数換算表!$E$4,IF(K151="ベスト16",[5]現行XD用点数換算表!$F$4,IF(K151="ベスト32",[5]現行XD用点数換算表!$G$4,"")))))))</f>
        <v>0</v>
      </c>
      <c r="M151" s="12"/>
      <c r="N151" s="8">
        <f>IF(M151="",0,IF(M151="優勝",現行XD用点数換算表!$B$5,IF(M151="準優勝",現行XD用点数換算表!$C$5,IF(M151="ベスト4",現行XD用点数換算表!$D$5,IF(M151="ベスト8",現行XD用点数換算表!$E$5,IF(M151="ベスト16",現行XD用点数換算表!$F$5,IF(M151="ベスト32",現行XD用点数換算表!$G$5,"")))))))</f>
        <v>0</v>
      </c>
      <c r="O151" s="12"/>
      <c r="P151" s="8">
        <f>IF(O151="",0,IF(O151="優勝",現行XD用点数換算表!$B$6,IF(O151="準優勝",現行XD用点数換算表!$C$6,IF(O151="ベスト4",現行XD用点数換算表!$D$6,IF(O151="ベスト8",現行XD用点数換算表!$E$6,IF(O151="ベスト16",現行XD用点数換算表!$F$6,IF(O151="ベスト32",現行XD用点数換算表!$G$6,"")))))))</f>
        <v>0</v>
      </c>
      <c r="Q151" s="12"/>
      <c r="R151" s="8">
        <f>IF(Q151="",0,IF(Q151="優勝",現行XD用点数換算表!$B$7,IF(Q151="準優勝",現行XD用点数換算表!$C$7,IF(Q151="ベスト4",現行XD用点数換算表!$D$7,IF(Q151="ベスト8",現行XD用点数換算表!$E$7,現行XD用点数換算表!$F$7)))))</f>
        <v>0</v>
      </c>
      <c r="S151" s="12"/>
      <c r="T151" s="8">
        <f>IF(S151="",0,IF(S151="優勝",現行XD用点数換算表!$B$8,IF(S151="準優勝",現行XD用点数換算表!$C$8,IF(S151="ベスト4",現行XD用点数換算表!$D$8,IF(S151="ベスト8",現行XD用点数換算表!$E$8,現行XD用点数換算表!$F$8)))))</f>
        <v>0</v>
      </c>
      <c r="U151" s="12"/>
      <c r="V151" s="14">
        <f>IF(U151="",0,IF(U151="優勝",現行XD用点数換算表!$B$13,IF(U151="準優勝",現行XD用点数換算表!$C$13,IF(U151="ベスト4",現行XD用点数換算表!$D$13,現行XD用点数換算表!$E$13))))</f>
        <v>0</v>
      </c>
      <c r="W151" s="12"/>
      <c r="X151" s="8">
        <f>IF(W151="",0,IF(W151="優勝",現行XD用点数換算表!$B$14,IF(W151="準優勝",現行XD用点数換算表!$C$14,IF(W151="ベスト4",現行XD用点数換算表!$D$14,現行XD用点数換算表!$E$14))))</f>
        <v>0</v>
      </c>
      <c r="Y151" s="12"/>
      <c r="Z151" s="8">
        <f>IF(Y151="",0,IF(Y151="優勝",[5]現行XD用点数換算表!$B$15,IF(Y151="準優勝",[5]現行XD用点数換算表!$C$15,IF(Y151="ベスト4",[5]現行XD用点数換算表!$D$15,IF(Y151="ベスト8",[5]現行XD用点数換算表!$E$15,IF(Y151="ベスト16",[5]現行XD用点数換算表!$F$15,IF(Y151="ベスト32",[5]現行XD用点数換算表!$G$15,"")))))))</f>
        <v>0</v>
      </c>
      <c r="AA151" s="12"/>
      <c r="AB151" s="8">
        <f>IF(AA151="",0,IF(AA151="優勝",現行XD用点数換算表!$B$16,IF(AA151="準優勝",現行XD用点数換算表!$C$16,IF(AA151="ベスト4",現行XD用点数換算表!$D$16,IF(AA151="ベスト8",現行XD用点数換算表!$E$16,IF(AA151="ベスト16",現行XD用点数換算表!$F$16,IF(AA151="ベスト32",現行XD用点数換算表!$G$16,"")))))))</f>
        <v>0</v>
      </c>
      <c r="AC151" s="12"/>
      <c r="AD151" s="8">
        <f>IF(AC151="",0,IF(AC151="優勝",現行XD用点数換算表!$B$17,IF(AC151="準優勝",現行XD用点数換算表!$C$17,IF(AC151="ベスト4",現行XD用点数換算表!$D$17,IF(AC151="ベスト8",現行XD用点数換算表!$E$17,IF(AC151="ベスト16",現行XD用点数換算表!$F$17,IF(AC151="ベスト32",現行XD用点数換算表!$G$17,"")))))))</f>
        <v>0</v>
      </c>
      <c r="AE151" s="12"/>
      <c r="AF151" s="8">
        <f>IF(AE151="",0,IF(AE151="優勝",現行XD用点数換算表!$B$18,IF(AE151="準優勝",現行XD用点数換算表!$C$18,IF(AE151="ベスト4",現行XD用点数換算表!$D$18,IF(AE151="ベスト8",現行XD用点数換算表!$E$18,現行XD用点数換算表!$F$18)))))</f>
        <v>0</v>
      </c>
      <c r="AG151" s="12"/>
      <c r="AH151" s="8">
        <f>IF(AG151="",0,IF(AG151="優勝",現行XD用点数換算表!$B$19,IF(AG151="準優勝",現行XD用点数換算表!$C$19,IF(AG151="ベスト4",現行XD用点数換算表!$D$19,IF(AG151="ベスト8",現行XD用点数換算表!$E$19,現行XD用点数換算表!$F$19)))))</f>
        <v>0</v>
      </c>
      <c r="AI151" s="8">
        <f t="shared" si="20"/>
        <v>0</v>
      </c>
      <c r="AJ151" s="57"/>
    </row>
    <row r="152" spans="1:36" ht="15" customHeight="1" x14ac:dyDescent="0.55000000000000004">
      <c r="A152" s="56">
        <v>75</v>
      </c>
      <c r="B152" s="12"/>
      <c r="C152" s="12"/>
      <c r="D152" s="12"/>
      <c r="E152" s="12"/>
      <c r="F152" s="12"/>
      <c r="G152" s="12"/>
      <c r="H152" s="13">
        <f>IF(G152="",0,IF(G152="優勝",現行XD用点数換算表!$B$2,IF(G152="準優勝",現行XD用点数換算表!$C$2,IF(G152="ベスト4",現行XD用点数換算表!$D$2,現行XD用点数換算表!$E$2))))</f>
        <v>0</v>
      </c>
      <c r="I152" s="12"/>
      <c r="J152" s="8">
        <f>IF(I152="",0,IF(I152="優勝",現行XD用点数換算表!$B$3,IF(I152="準優勝",現行XD用点数換算表!$C$3,IF(I152="ベスト4",現行XD用点数換算表!$D$3,現行XD用点数換算表!$E$3))))</f>
        <v>0</v>
      </c>
      <c r="K152" s="12"/>
      <c r="L152" s="8">
        <f>IF(K152="",0,IF(K152="優勝",[5]現行XD用点数換算表!$B$4,IF(K152="準優勝",[5]現行XD用点数換算表!$C$4,IF(K152="ベスト4",[5]現行XD用点数換算表!$D$4,IF(K152="ベスト8",[5]現行XD用点数換算表!$E$4,IF(K152="ベスト16",[5]現行XD用点数換算表!$F$4,IF(K152="ベスト32",[5]現行XD用点数換算表!$G$4,"")))))))</f>
        <v>0</v>
      </c>
      <c r="M152" s="12"/>
      <c r="N152" s="8">
        <f>IF(M152="",0,IF(M152="優勝",現行XD用点数換算表!$B$5,IF(M152="準優勝",現行XD用点数換算表!$C$5,IF(M152="ベスト4",現行XD用点数換算表!$D$5,IF(M152="ベスト8",現行XD用点数換算表!$E$5,IF(M152="ベスト16",現行XD用点数換算表!$F$5,IF(M152="ベスト32",現行XD用点数換算表!$G$5,"")))))))</f>
        <v>0</v>
      </c>
      <c r="O152" s="12"/>
      <c r="P152" s="8">
        <f>IF(O152="",0,IF(O152="優勝",現行XD用点数換算表!$B$6,IF(O152="準優勝",現行XD用点数換算表!$C$6,IF(O152="ベスト4",現行XD用点数換算表!$D$6,IF(O152="ベスト8",現行XD用点数換算表!$E$6,IF(O152="ベスト16",現行XD用点数換算表!$F$6,IF(O152="ベスト32",現行XD用点数換算表!$G$6,"")))))))</f>
        <v>0</v>
      </c>
      <c r="Q152" s="12"/>
      <c r="R152" s="8">
        <f>IF(Q152="",0,IF(Q152="優勝",現行XD用点数換算表!$B$7,IF(Q152="準優勝",現行XD用点数換算表!$C$7,IF(Q152="ベスト4",現行XD用点数換算表!$D$7,IF(Q152="ベスト8",現行XD用点数換算表!$E$7,現行XD用点数換算表!$F$7)))))</f>
        <v>0</v>
      </c>
      <c r="S152" s="12"/>
      <c r="T152" s="8">
        <f>IF(S152="",0,IF(S152="優勝",現行XD用点数換算表!$B$8,IF(S152="準優勝",現行XD用点数換算表!$C$8,IF(S152="ベスト4",現行XD用点数換算表!$D$8,IF(S152="ベスト8",現行XD用点数換算表!$E$8,現行XD用点数換算表!$F$8)))))</f>
        <v>0</v>
      </c>
      <c r="U152" s="12"/>
      <c r="V152" s="14">
        <f>IF(U152="",0,IF(U152="優勝",現行XD用点数換算表!$B$13,IF(U152="準優勝",現行XD用点数換算表!$C$13,IF(U152="ベスト4",現行XD用点数換算表!$D$13,現行XD用点数換算表!$E$13))))</f>
        <v>0</v>
      </c>
      <c r="W152" s="12"/>
      <c r="X152" s="8">
        <f>IF(W152="",0,IF(W152="優勝",現行XD用点数換算表!$B$14,IF(W152="準優勝",現行XD用点数換算表!$C$14,IF(W152="ベスト4",現行XD用点数換算表!$D$14,現行XD用点数換算表!$E$14))))</f>
        <v>0</v>
      </c>
      <c r="Y152" s="12"/>
      <c r="Z152" s="8">
        <f>IF(Y152="",0,IF(Y152="優勝",[5]現行XD用点数換算表!$B$15,IF(Y152="準優勝",[5]現行XD用点数換算表!$C$15,IF(Y152="ベスト4",[5]現行XD用点数換算表!$D$15,IF(Y152="ベスト8",[5]現行XD用点数換算表!$E$15,IF(Y152="ベスト16",[5]現行XD用点数換算表!$F$15,IF(Y152="ベスト32",[5]現行XD用点数換算表!$G$15,"")))))))</f>
        <v>0</v>
      </c>
      <c r="AA152" s="12"/>
      <c r="AB152" s="8">
        <f>IF(AA152="",0,IF(AA152="優勝",現行XD用点数換算表!$B$16,IF(AA152="準優勝",現行XD用点数換算表!$C$16,IF(AA152="ベスト4",現行XD用点数換算表!$D$16,IF(AA152="ベスト8",現行XD用点数換算表!$E$16,IF(AA152="ベスト16",現行XD用点数換算表!$F$16,IF(AA152="ベスト32",現行XD用点数換算表!$G$16,"")))))))</f>
        <v>0</v>
      </c>
      <c r="AC152" s="12"/>
      <c r="AD152" s="8">
        <f>IF(AC152="",0,IF(AC152="優勝",現行XD用点数換算表!$B$17,IF(AC152="準優勝",現行XD用点数換算表!$C$17,IF(AC152="ベスト4",現行XD用点数換算表!$D$17,IF(AC152="ベスト8",現行XD用点数換算表!$E$17,IF(AC152="ベスト16",現行XD用点数換算表!$F$17,IF(AC152="ベスト32",現行XD用点数換算表!$G$17,"")))))))</f>
        <v>0</v>
      </c>
      <c r="AE152" s="12"/>
      <c r="AF152" s="8">
        <f>IF(AE152="",0,IF(AE152="優勝",現行XD用点数換算表!$B$18,IF(AE152="準優勝",現行XD用点数換算表!$C$18,IF(AE152="ベスト4",現行XD用点数換算表!$D$18,IF(AE152="ベスト8",現行XD用点数換算表!$E$18,現行XD用点数換算表!$F$18)))))</f>
        <v>0</v>
      </c>
      <c r="AG152" s="12"/>
      <c r="AH152" s="8">
        <f>IF(AG152="",0,IF(AG152="優勝",現行XD用点数換算表!$B$19,IF(AG152="準優勝",現行XD用点数換算表!$C$19,IF(AG152="ベスト4",現行XD用点数換算表!$D$19,IF(AG152="ベスト8",現行XD用点数換算表!$E$19,現行XD用点数換算表!$F$19)))))</f>
        <v>0</v>
      </c>
      <c r="AI152" s="8">
        <f t="shared" si="20"/>
        <v>0</v>
      </c>
      <c r="AJ152" s="56">
        <f t="shared" si="21"/>
        <v>0</v>
      </c>
    </row>
    <row r="153" spans="1:36" ht="15" customHeight="1" x14ac:dyDescent="0.55000000000000004">
      <c r="A153" s="57"/>
      <c r="B153" s="12"/>
      <c r="C153" s="12"/>
      <c r="D153" s="12"/>
      <c r="E153" s="8"/>
      <c r="F153" s="8"/>
      <c r="G153" s="12"/>
      <c r="H153" s="13">
        <f>IF(G153="",0,IF(G153="優勝",現行XD用点数換算表!$B$2,IF(G153="準優勝",現行XD用点数換算表!$C$2,IF(G153="ベスト4",現行XD用点数換算表!$D$2,現行XD用点数換算表!$E$2))))</f>
        <v>0</v>
      </c>
      <c r="I153" s="12"/>
      <c r="J153" s="8">
        <f>IF(I153="",0,IF(I153="優勝",現行XD用点数換算表!$B$3,IF(I153="準優勝",現行XD用点数換算表!$C$3,IF(I153="ベスト4",現行XD用点数換算表!$D$3,現行XD用点数換算表!$E$3))))</f>
        <v>0</v>
      </c>
      <c r="K153" s="12"/>
      <c r="L153" s="8">
        <f>IF(K153="",0,IF(K153="優勝",[5]現行XD用点数換算表!$B$4,IF(K153="準優勝",[5]現行XD用点数換算表!$C$4,IF(K153="ベスト4",[5]現行XD用点数換算表!$D$4,IF(K153="ベスト8",[5]現行XD用点数換算表!$E$4,IF(K153="ベスト16",[5]現行XD用点数換算表!$F$4,IF(K153="ベスト32",[5]現行XD用点数換算表!$G$4,"")))))))</f>
        <v>0</v>
      </c>
      <c r="M153" s="12"/>
      <c r="N153" s="8">
        <f>IF(M153="",0,IF(M153="優勝",現行XD用点数換算表!$B$5,IF(M153="準優勝",現行XD用点数換算表!$C$5,IF(M153="ベスト4",現行XD用点数換算表!$D$5,IF(M153="ベスト8",現行XD用点数換算表!$E$5,IF(M153="ベスト16",現行XD用点数換算表!$F$5,IF(M153="ベスト32",現行XD用点数換算表!$G$5,"")))))))</f>
        <v>0</v>
      </c>
      <c r="O153" s="12"/>
      <c r="P153" s="8">
        <f>IF(O153="",0,IF(O153="優勝",現行XD用点数換算表!$B$6,IF(O153="準優勝",現行XD用点数換算表!$C$6,IF(O153="ベスト4",現行XD用点数換算表!$D$6,IF(O153="ベスト8",現行XD用点数換算表!$E$6,IF(O153="ベスト16",現行XD用点数換算表!$F$6,IF(O153="ベスト32",現行XD用点数換算表!$G$6,"")))))))</f>
        <v>0</v>
      </c>
      <c r="Q153" s="12"/>
      <c r="R153" s="8">
        <f>IF(Q153="",0,IF(Q153="優勝",現行XD用点数換算表!$B$7,IF(Q153="準優勝",現行XD用点数換算表!$C$7,IF(Q153="ベスト4",現行XD用点数換算表!$D$7,IF(Q153="ベスト8",現行XD用点数換算表!$E$7,現行XD用点数換算表!$F$7)))))</f>
        <v>0</v>
      </c>
      <c r="S153" s="12"/>
      <c r="T153" s="8">
        <f>IF(S153="",0,IF(S153="優勝",現行XD用点数換算表!$B$8,IF(S153="準優勝",現行XD用点数換算表!$C$8,IF(S153="ベスト4",現行XD用点数換算表!$D$8,IF(S153="ベスト8",現行XD用点数換算表!$E$8,現行XD用点数換算表!$F$8)))))</f>
        <v>0</v>
      </c>
      <c r="U153" s="12"/>
      <c r="V153" s="14">
        <f>IF(U153="",0,IF(U153="優勝",現行XD用点数換算表!$B$13,IF(U153="準優勝",現行XD用点数換算表!$C$13,IF(U153="ベスト4",現行XD用点数換算表!$D$13,現行XD用点数換算表!$E$13))))</f>
        <v>0</v>
      </c>
      <c r="W153" s="12"/>
      <c r="X153" s="8">
        <f>IF(W153="",0,IF(W153="優勝",現行XD用点数換算表!$B$14,IF(W153="準優勝",現行XD用点数換算表!$C$14,IF(W153="ベスト4",現行XD用点数換算表!$D$14,現行XD用点数換算表!$E$14))))</f>
        <v>0</v>
      </c>
      <c r="Y153" s="12"/>
      <c r="Z153" s="8">
        <f>IF(Y153="",0,IF(Y153="優勝",[5]現行XD用点数換算表!$B$15,IF(Y153="準優勝",[5]現行XD用点数換算表!$C$15,IF(Y153="ベスト4",[5]現行XD用点数換算表!$D$15,IF(Y153="ベスト8",[5]現行XD用点数換算表!$E$15,IF(Y153="ベスト16",[5]現行XD用点数換算表!$F$15,IF(Y153="ベスト32",[5]現行XD用点数換算表!$G$15,"")))))))</f>
        <v>0</v>
      </c>
      <c r="AA153" s="12"/>
      <c r="AB153" s="8">
        <f>IF(AA153="",0,IF(AA153="優勝",現行XD用点数換算表!$B$16,IF(AA153="準優勝",現行XD用点数換算表!$C$16,IF(AA153="ベスト4",現行XD用点数換算表!$D$16,IF(AA153="ベスト8",現行XD用点数換算表!$E$16,IF(AA153="ベスト16",現行XD用点数換算表!$F$16,IF(AA153="ベスト32",現行XD用点数換算表!$G$16,"")))))))</f>
        <v>0</v>
      </c>
      <c r="AC153" s="12"/>
      <c r="AD153" s="8">
        <f>IF(AC153="",0,IF(AC153="優勝",現行XD用点数換算表!$B$17,IF(AC153="準優勝",現行XD用点数換算表!$C$17,IF(AC153="ベスト4",現行XD用点数換算表!$D$17,IF(AC153="ベスト8",現行XD用点数換算表!$E$17,IF(AC153="ベスト16",現行XD用点数換算表!$F$17,IF(AC153="ベスト32",現行XD用点数換算表!$G$17,"")))))))</f>
        <v>0</v>
      </c>
      <c r="AE153" s="12"/>
      <c r="AF153" s="8">
        <f>IF(AE153="",0,IF(AE153="優勝",現行XD用点数換算表!$B$18,IF(AE153="準優勝",現行XD用点数換算表!$C$18,IF(AE153="ベスト4",現行XD用点数換算表!$D$18,IF(AE153="ベスト8",現行XD用点数換算表!$E$18,現行XD用点数換算表!$F$18)))))</f>
        <v>0</v>
      </c>
      <c r="AG153" s="12"/>
      <c r="AH153" s="8">
        <f>IF(AG153="",0,IF(AG153="優勝",現行XD用点数換算表!$B$19,IF(AG153="準優勝",現行XD用点数換算表!$C$19,IF(AG153="ベスト4",現行XD用点数換算表!$D$19,IF(AG153="ベスト8",現行XD用点数換算表!$E$19,現行XD用点数換算表!$F$19)))))</f>
        <v>0</v>
      </c>
      <c r="AI153" s="8">
        <f t="shared" si="20"/>
        <v>0</v>
      </c>
      <c r="AJ153" s="57"/>
    </row>
    <row r="154" spans="1:36" ht="15" customHeight="1" x14ac:dyDescent="0.55000000000000004">
      <c r="A154" s="56">
        <v>76</v>
      </c>
      <c r="B154" s="12"/>
      <c r="C154" s="12"/>
      <c r="D154" s="12"/>
      <c r="E154" s="8"/>
      <c r="F154" s="12"/>
      <c r="G154" s="12"/>
      <c r="H154" s="13">
        <f>IF(G154="",0,IF(G154="優勝",現行XD用点数換算表!$B$2,IF(G154="準優勝",現行XD用点数換算表!$C$2,IF(G154="ベスト4",現行XD用点数換算表!$D$2,現行XD用点数換算表!$E$2))))</f>
        <v>0</v>
      </c>
      <c r="I154" s="12"/>
      <c r="J154" s="8">
        <f>IF(I154="",0,IF(I154="優勝",現行XD用点数換算表!$B$3,IF(I154="準優勝",現行XD用点数換算表!$C$3,IF(I154="ベスト4",現行XD用点数換算表!$D$3,現行XD用点数換算表!$E$3))))</f>
        <v>0</v>
      </c>
      <c r="K154" s="12"/>
      <c r="L154" s="8">
        <f>IF(K154="",0,IF(K154="優勝",[5]現行XD用点数換算表!$B$4,IF(K154="準優勝",[5]現行XD用点数換算表!$C$4,IF(K154="ベスト4",[5]現行XD用点数換算表!$D$4,IF(K154="ベスト8",[5]現行XD用点数換算表!$E$4,IF(K154="ベスト16",[5]現行XD用点数換算表!$F$4,IF(K154="ベスト32",[5]現行XD用点数換算表!$G$4,"")))))))</f>
        <v>0</v>
      </c>
      <c r="M154" s="12"/>
      <c r="N154" s="8">
        <f>IF(M154="",0,IF(M154="優勝",現行XD用点数換算表!$B$5,IF(M154="準優勝",現行XD用点数換算表!$C$5,IF(M154="ベスト4",現行XD用点数換算表!$D$5,IF(M154="ベスト8",現行XD用点数換算表!$E$5,IF(M154="ベスト16",現行XD用点数換算表!$F$5,IF(M154="ベスト32",現行XD用点数換算表!$G$5,"")))))))</f>
        <v>0</v>
      </c>
      <c r="O154" s="12"/>
      <c r="P154" s="8">
        <f>IF(O154="",0,IF(O154="優勝",現行XD用点数換算表!$B$6,IF(O154="準優勝",現行XD用点数換算表!$C$6,IF(O154="ベスト4",現行XD用点数換算表!$D$6,IF(O154="ベスト8",現行XD用点数換算表!$E$6,IF(O154="ベスト16",現行XD用点数換算表!$F$6,IF(O154="ベスト32",現行XD用点数換算表!$G$6,"")))))))</f>
        <v>0</v>
      </c>
      <c r="Q154" s="12"/>
      <c r="R154" s="8">
        <f>IF(Q154="",0,IF(Q154="優勝",現行XD用点数換算表!$B$7,IF(Q154="準優勝",現行XD用点数換算表!$C$7,IF(Q154="ベスト4",現行XD用点数換算表!$D$7,IF(Q154="ベスト8",現行XD用点数換算表!$E$7,現行XD用点数換算表!$F$7)))))</f>
        <v>0</v>
      </c>
      <c r="S154" s="12"/>
      <c r="T154" s="8">
        <f>IF(S154="",0,IF(S154="優勝",現行XD用点数換算表!$B$8,IF(S154="準優勝",現行XD用点数換算表!$C$8,IF(S154="ベスト4",現行XD用点数換算表!$D$8,IF(S154="ベスト8",現行XD用点数換算表!$E$8,現行XD用点数換算表!$F$8)))))</f>
        <v>0</v>
      </c>
      <c r="U154" s="12"/>
      <c r="V154" s="14">
        <f>IF(U154="",0,IF(U154="優勝",現行XD用点数換算表!$B$13,IF(U154="準優勝",現行XD用点数換算表!$C$13,IF(U154="ベスト4",現行XD用点数換算表!$D$13,現行XD用点数換算表!$E$13))))</f>
        <v>0</v>
      </c>
      <c r="W154" s="12"/>
      <c r="X154" s="8">
        <f>IF(W154="",0,IF(W154="優勝",現行XD用点数換算表!$B$14,IF(W154="準優勝",現行XD用点数換算表!$C$14,IF(W154="ベスト4",現行XD用点数換算表!$D$14,現行XD用点数換算表!$E$14))))</f>
        <v>0</v>
      </c>
      <c r="Y154" s="12"/>
      <c r="Z154" s="8">
        <f>IF(Y154="",0,IF(Y154="優勝",[5]現行XD用点数換算表!$B$15,IF(Y154="準優勝",[5]現行XD用点数換算表!$C$15,IF(Y154="ベスト4",[5]現行XD用点数換算表!$D$15,IF(Y154="ベスト8",[5]現行XD用点数換算表!$E$15,IF(Y154="ベスト16",[5]現行XD用点数換算表!$F$15,IF(Y154="ベスト32",[5]現行XD用点数換算表!$G$15,"")))))))</f>
        <v>0</v>
      </c>
      <c r="AA154" s="12"/>
      <c r="AB154" s="8">
        <f>IF(AA154="",0,IF(AA154="優勝",現行XD用点数換算表!$B$16,IF(AA154="準優勝",現行XD用点数換算表!$C$16,IF(AA154="ベスト4",現行XD用点数換算表!$D$16,IF(AA154="ベスト8",現行XD用点数換算表!$E$16,IF(AA154="ベスト16",現行XD用点数換算表!$F$16,IF(AA154="ベスト32",現行XD用点数換算表!$G$16,"")))))))</f>
        <v>0</v>
      </c>
      <c r="AC154" s="12"/>
      <c r="AD154" s="8">
        <f>IF(AC154="",0,IF(AC154="優勝",現行XD用点数換算表!$B$17,IF(AC154="準優勝",現行XD用点数換算表!$C$17,IF(AC154="ベスト4",現行XD用点数換算表!$D$17,IF(AC154="ベスト8",現行XD用点数換算表!$E$17,IF(AC154="ベスト16",現行XD用点数換算表!$F$17,IF(AC154="ベスト32",現行XD用点数換算表!$G$17,"")))))))</f>
        <v>0</v>
      </c>
      <c r="AE154" s="12"/>
      <c r="AF154" s="8">
        <f>IF(AE154="",0,IF(AE154="優勝",現行XD用点数換算表!$B$18,IF(AE154="準優勝",現行XD用点数換算表!$C$18,IF(AE154="ベスト4",現行XD用点数換算表!$D$18,IF(AE154="ベスト8",現行XD用点数換算表!$E$18,現行XD用点数換算表!$F$18)))))</f>
        <v>0</v>
      </c>
      <c r="AG154" s="12"/>
      <c r="AH154" s="8">
        <f>IF(AG154="",0,IF(AG154="優勝",現行XD用点数換算表!$B$19,IF(AG154="準優勝",現行XD用点数換算表!$C$19,IF(AG154="ベスト4",現行XD用点数換算表!$D$19,IF(AG154="ベスト8",現行XD用点数換算表!$E$19,現行XD用点数換算表!$F$19)))))</f>
        <v>0</v>
      </c>
      <c r="AI154" s="8">
        <f t="shared" si="20"/>
        <v>0</v>
      </c>
      <c r="AJ154" s="56">
        <f t="shared" si="21"/>
        <v>0</v>
      </c>
    </row>
    <row r="155" spans="1:36" ht="15" customHeight="1" x14ac:dyDescent="0.55000000000000004">
      <c r="A155" s="57"/>
      <c r="B155" s="12"/>
      <c r="C155" s="12"/>
      <c r="D155" s="12"/>
      <c r="E155" s="8"/>
      <c r="F155" s="12"/>
      <c r="G155" s="12"/>
      <c r="H155" s="13">
        <f>IF(G155="",0,IF(G155="優勝",現行XD用点数換算表!$B$2,IF(G155="準優勝",現行XD用点数換算表!$C$2,IF(G155="ベスト4",現行XD用点数換算表!$D$2,現行XD用点数換算表!$E$2))))</f>
        <v>0</v>
      </c>
      <c r="I155" s="12"/>
      <c r="J155" s="8">
        <f>IF(I155="",0,IF(I155="優勝",現行XD用点数換算表!$B$3,IF(I155="準優勝",現行XD用点数換算表!$C$3,IF(I155="ベスト4",現行XD用点数換算表!$D$3,現行XD用点数換算表!$E$3))))</f>
        <v>0</v>
      </c>
      <c r="K155" s="12"/>
      <c r="L155" s="8">
        <f>IF(K155="",0,IF(K155="優勝",[5]現行XD用点数換算表!$B$4,IF(K155="準優勝",[5]現行XD用点数換算表!$C$4,IF(K155="ベスト4",[5]現行XD用点数換算表!$D$4,IF(K155="ベスト8",[5]現行XD用点数換算表!$E$4,IF(K155="ベスト16",[5]現行XD用点数換算表!$F$4,IF(K155="ベスト32",[5]現行XD用点数換算表!$G$4,"")))))))</f>
        <v>0</v>
      </c>
      <c r="M155" s="12"/>
      <c r="N155" s="8">
        <f>IF(M155="",0,IF(M155="優勝",現行XD用点数換算表!$B$5,IF(M155="準優勝",現行XD用点数換算表!$C$5,IF(M155="ベスト4",現行XD用点数換算表!$D$5,IF(M155="ベスト8",現行XD用点数換算表!$E$5,IF(M155="ベスト16",現行XD用点数換算表!$F$5,IF(M155="ベスト32",現行XD用点数換算表!$G$5,"")))))))</f>
        <v>0</v>
      </c>
      <c r="O155" s="12"/>
      <c r="P155" s="8">
        <f>IF(O155="",0,IF(O155="優勝",現行XD用点数換算表!$B$6,IF(O155="準優勝",現行XD用点数換算表!$C$6,IF(O155="ベスト4",現行XD用点数換算表!$D$6,IF(O155="ベスト8",現行XD用点数換算表!$E$6,IF(O155="ベスト16",現行XD用点数換算表!$F$6,IF(O155="ベスト32",現行XD用点数換算表!$G$6,"")))))))</f>
        <v>0</v>
      </c>
      <c r="Q155" s="12"/>
      <c r="R155" s="8">
        <f>IF(Q155="",0,IF(Q155="優勝",現行XD用点数換算表!$B$7,IF(Q155="準優勝",現行XD用点数換算表!$C$7,IF(Q155="ベスト4",現行XD用点数換算表!$D$7,IF(Q155="ベスト8",現行XD用点数換算表!$E$7,現行XD用点数換算表!$F$7)))))</f>
        <v>0</v>
      </c>
      <c r="S155" s="12"/>
      <c r="T155" s="8">
        <f>IF(S155="",0,IF(S155="優勝",現行XD用点数換算表!$B$8,IF(S155="準優勝",現行XD用点数換算表!$C$8,IF(S155="ベスト4",現行XD用点数換算表!$D$8,IF(S155="ベスト8",現行XD用点数換算表!$E$8,現行XD用点数換算表!$F$8)))))</f>
        <v>0</v>
      </c>
      <c r="U155" s="12"/>
      <c r="V155" s="14">
        <f>IF(U155="",0,IF(U155="優勝",現行XD用点数換算表!$B$13,IF(U155="準優勝",現行XD用点数換算表!$C$13,IF(U155="ベスト4",現行XD用点数換算表!$D$13,現行XD用点数換算表!$E$13))))</f>
        <v>0</v>
      </c>
      <c r="W155" s="12"/>
      <c r="X155" s="8">
        <f>IF(W155="",0,IF(W155="優勝",現行XD用点数換算表!$B$14,IF(W155="準優勝",現行XD用点数換算表!$C$14,IF(W155="ベスト4",現行XD用点数換算表!$D$14,現行XD用点数換算表!$E$14))))</f>
        <v>0</v>
      </c>
      <c r="Y155" s="12"/>
      <c r="Z155" s="8">
        <f>IF(Y155="",0,IF(Y155="優勝",[5]現行XD用点数換算表!$B$15,IF(Y155="準優勝",[5]現行XD用点数換算表!$C$15,IF(Y155="ベスト4",[5]現行XD用点数換算表!$D$15,IF(Y155="ベスト8",[5]現行XD用点数換算表!$E$15,IF(Y155="ベスト16",[5]現行XD用点数換算表!$F$15,IF(Y155="ベスト32",[5]現行XD用点数換算表!$G$15,"")))))))</f>
        <v>0</v>
      </c>
      <c r="AA155" s="12"/>
      <c r="AB155" s="8">
        <f>IF(AA155="",0,IF(AA155="優勝",現行XD用点数換算表!$B$16,IF(AA155="準優勝",現行XD用点数換算表!$C$16,IF(AA155="ベスト4",現行XD用点数換算表!$D$16,IF(AA155="ベスト8",現行XD用点数換算表!$E$16,IF(AA155="ベスト16",現行XD用点数換算表!$F$16,IF(AA155="ベスト32",現行XD用点数換算表!$G$16,"")))))))</f>
        <v>0</v>
      </c>
      <c r="AC155" s="12"/>
      <c r="AD155" s="8">
        <f>IF(AC155="",0,IF(AC155="優勝",現行XD用点数換算表!$B$17,IF(AC155="準優勝",現行XD用点数換算表!$C$17,IF(AC155="ベスト4",現行XD用点数換算表!$D$17,IF(AC155="ベスト8",現行XD用点数換算表!$E$17,IF(AC155="ベスト16",現行XD用点数換算表!$F$17,IF(AC155="ベスト32",現行XD用点数換算表!$G$17,"")))))))</f>
        <v>0</v>
      </c>
      <c r="AE155" s="12"/>
      <c r="AF155" s="8">
        <f>IF(AE155="",0,IF(AE155="優勝",現行XD用点数換算表!$B$18,IF(AE155="準優勝",現行XD用点数換算表!$C$18,IF(AE155="ベスト4",現行XD用点数換算表!$D$18,IF(AE155="ベスト8",現行XD用点数換算表!$E$18,現行XD用点数換算表!$F$18)))))</f>
        <v>0</v>
      </c>
      <c r="AG155" s="12"/>
      <c r="AH155" s="8">
        <f>IF(AG155="",0,IF(AG155="優勝",現行XD用点数換算表!$B$19,IF(AG155="準優勝",現行XD用点数換算表!$C$19,IF(AG155="ベスト4",現行XD用点数換算表!$D$19,IF(AG155="ベスト8",現行XD用点数換算表!$E$19,現行XD用点数換算表!$F$19)))))</f>
        <v>0</v>
      </c>
      <c r="AI155" s="8">
        <f t="shared" si="20"/>
        <v>0</v>
      </c>
      <c r="AJ155" s="57"/>
    </row>
    <row r="156" spans="1:36" ht="15" customHeight="1" x14ac:dyDescent="0.55000000000000004">
      <c r="A156" s="56">
        <v>77</v>
      </c>
      <c r="B156" s="12"/>
      <c r="C156" s="12"/>
      <c r="D156" s="12"/>
      <c r="E156" s="8"/>
      <c r="F156" s="12"/>
      <c r="G156" s="12"/>
      <c r="H156" s="13">
        <f>IF(G156="",0,IF(G156="優勝",現行XD用点数換算表!$B$2,IF(G156="準優勝",現行XD用点数換算表!$C$2,IF(G156="ベスト4",現行XD用点数換算表!$D$2,現行XD用点数換算表!$E$2))))</f>
        <v>0</v>
      </c>
      <c r="I156" s="12"/>
      <c r="J156" s="8">
        <f>IF(I156="",0,IF(I156="優勝",現行XD用点数換算表!$B$3,IF(I156="準優勝",現行XD用点数換算表!$C$3,IF(I156="ベスト4",現行XD用点数換算表!$D$3,現行XD用点数換算表!$E$3))))</f>
        <v>0</v>
      </c>
      <c r="K156" s="12"/>
      <c r="L156" s="8">
        <f>IF(K156="",0,IF(K156="優勝",[5]現行XD用点数換算表!$B$4,IF(K156="準優勝",[5]現行XD用点数換算表!$C$4,IF(K156="ベスト4",[5]現行XD用点数換算表!$D$4,IF(K156="ベスト8",[5]現行XD用点数換算表!$E$4,IF(K156="ベスト16",[5]現行XD用点数換算表!$F$4,IF(K156="ベスト32",[5]現行XD用点数換算表!$G$4,"")))))))</f>
        <v>0</v>
      </c>
      <c r="M156" s="12"/>
      <c r="N156" s="8">
        <f>IF(M156="",0,IF(M156="優勝",現行XD用点数換算表!$B$5,IF(M156="準優勝",現行XD用点数換算表!$C$5,IF(M156="ベスト4",現行XD用点数換算表!$D$5,IF(M156="ベスト8",現行XD用点数換算表!$E$5,IF(M156="ベスト16",現行XD用点数換算表!$F$5,IF(M156="ベスト32",現行XD用点数換算表!$G$5,"")))))))</f>
        <v>0</v>
      </c>
      <c r="O156" s="12"/>
      <c r="P156" s="8">
        <f>IF(O156="",0,IF(O156="優勝",現行XD用点数換算表!$B$6,IF(O156="準優勝",現行XD用点数換算表!$C$6,IF(O156="ベスト4",現行XD用点数換算表!$D$6,IF(O156="ベスト8",現行XD用点数換算表!$E$6,IF(O156="ベスト16",現行XD用点数換算表!$F$6,IF(O156="ベスト32",現行XD用点数換算表!$G$6,"")))))))</f>
        <v>0</v>
      </c>
      <c r="Q156" s="12"/>
      <c r="R156" s="8">
        <f>IF(Q156="",0,IF(Q156="優勝",現行XD用点数換算表!$B$7,IF(Q156="準優勝",現行XD用点数換算表!$C$7,IF(Q156="ベスト4",現行XD用点数換算表!$D$7,IF(Q156="ベスト8",現行XD用点数換算表!$E$7,現行XD用点数換算表!$F$7)))))</f>
        <v>0</v>
      </c>
      <c r="S156" s="12"/>
      <c r="T156" s="8">
        <f>IF(S156="",0,IF(S156="優勝",現行XD用点数換算表!$B$8,IF(S156="準優勝",現行XD用点数換算表!$C$8,IF(S156="ベスト4",現行XD用点数換算表!$D$8,IF(S156="ベスト8",現行XD用点数換算表!$E$8,現行XD用点数換算表!$F$8)))))</f>
        <v>0</v>
      </c>
      <c r="U156" s="12"/>
      <c r="V156" s="14">
        <f>IF(U156="",0,IF(U156="優勝",現行XD用点数換算表!$B$13,IF(U156="準優勝",現行XD用点数換算表!$C$13,IF(U156="ベスト4",現行XD用点数換算表!$D$13,現行XD用点数換算表!$E$13))))</f>
        <v>0</v>
      </c>
      <c r="W156" s="12"/>
      <c r="X156" s="8">
        <f>IF(W156="",0,IF(W156="優勝",現行XD用点数換算表!$B$14,IF(W156="準優勝",現行XD用点数換算表!$C$14,IF(W156="ベスト4",現行XD用点数換算表!$D$14,現行XD用点数換算表!$E$14))))</f>
        <v>0</v>
      </c>
      <c r="Y156" s="12"/>
      <c r="Z156" s="8">
        <f>IF(Y156="",0,IF(Y156="優勝",[5]現行XD用点数換算表!$B$15,IF(Y156="準優勝",[5]現行XD用点数換算表!$C$15,IF(Y156="ベスト4",[5]現行XD用点数換算表!$D$15,IF(Y156="ベスト8",[5]現行XD用点数換算表!$E$15,IF(Y156="ベスト16",[5]現行XD用点数換算表!$F$15,IF(Y156="ベスト32",[5]現行XD用点数換算表!$G$15,"")))))))</f>
        <v>0</v>
      </c>
      <c r="AA156" s="12"/>
      <c r="AB156" s="8">
        <f>IF(AA156="",0,IF(AA156="優勝",現行XD用点数換算表!$B$16,IF(AA156="準優勝",現行XD用点数換算表!$C$16,IF(AA156="ベスト4",現行XD用点数換算表!$D$16,IF(AA156="ベスト8",現行XD用点数換算表!$E$16,IF(AA156="ベスト16",現行XD用点数換算表!$F$16,IF(AA156="ベスト32",現行XD用点数換算表!$G$16,"")))))))</f>
        <v>0</v>
      </c>
      <c r="AC156" s="12"/>
      <c r="AD156" s="8">
        <f>IF(AC156="",0,IF(AC156="優勝",現行XD用点数換算表!$B$17,IF(AC156="準優勝",現行XD用点数換算表!$C$17,IF(AC156="ベスト4",現行XD用点数換算表!$D$17,IF(AC156="ベスト8",現行XD用点数換算表!$E$17,IF(AC156="ベスト16",現行XD用点数換算表!$F$17,IF(AC156="ベスト32",現行XD用点数換算表!$G$17,"")))))))</f>
        <v>0</v>
      </c>
      <c r="AE156" s="12"/>
      <c r="AF156" s="8">
        <f>IF(AE156="",0,IF(AE156="優勝",現行XD用点数換算表!$B$18,IF(AE156="準優勝",現行XD用点数換算表!$C$18,IF(AE156="ベスト4",現行XD用点数換算表!$D$18,IF(AE156="ベスト8",現行XD用点数換算表!$E$18,現行XD用点数換算表!$F$18)))))</f>
        <v>0</v>
      </c>
      <c r="AG156" s="12"/>
      <c r="AH156" s="8">
        <f>IF(AG156="",0,IF(AG156="優勝",現行XD用点数換算表!$B$19,IF(AG156="準優勝",現行XD用点数換算表!$C$19,IF(AG156="ベスト4",現行XD用点数換算表!$D$19,IF(AG156="ベスト8",現行XD用点数換算表!$E$19,現行XD用点数換算表!$F$19)))))</f>
        <v>0</v>
      </c>
      <c r="AI156" s="8">
        <f t="shared" si="20"/>
        <v>0</v>
      </c>
      <c r="AJ156" s="56">
        <f t="shared" si="21"/>
        <v>0</v>
      </c>
    </row>
    <row r="157" spans="1:36" ht="15" customHeight="1" x14ac:dyDescent="0.55000000000000004">
      <c r="A157" s="57"/>
      <c r="B157" s="12"/>
      <c r="C157" s="12"/>
      <c r="D157" s="12"/>
      <c r="E157" s="8"/>
      <c r="F157" s="12"/>
      <c r="G157" s="12"/>
      <c r="H157" s="13">
        <f>IF(G157="",0,IF(G157="優勝",現行XD用点数換算表!$B$2,IF(G157="準優勝",現行XD用点数換算表!$C$2,IF(G157="ベスト4",現行XD用点数換算表!$D$2,現行XD用点数換算表!$E$2))))</f>
        <v>0</v>
      </c>
      <c r="I157" s="12"/>
      <c r="J157" s="8">
        <f>IF(I157="",0,IF(I157="優勝",現行XD用点数換算表!$B$3,IF(I157="準優勝",現行XD用点数換算表!$C$3,IF(I157="ベスト4",現行XD用点数換算表!$D$3,現行XD用点数換算表!$E$3))))</f>
        <v>0</v>
      </c>
      <c r="K157" s="12"/>
      <c r="L157" s="8">
        <f>IF(K157="",0,IF(K157="優勝",[5]現行XD用点数換算表!$B$4,IF(K157="準優勝",[5]現行XD用点数換算表!$C$4,IF(K157="ベスト4",[5]現行XD用点数換算表!$D$4,IF(K157="ベスト8",[5]現行XD用点数換算表!$E$4,IF(K157="ベスト16",[5]現行XD用点数換算表!$F$4,IF(K157="ベスト32",[5]現行XD用点数換算表!$G$4,"")))))))</f>
        <v>0</v>
      </c>
      <c r="M157" s="12"/>
      <c r="N157" s="8">
        <f>IF(M157="",0,IF(M157="優勝",現行XD用点数換算表!$B$5,IF(M157="準優勝",現行XD用点数換算表!$C$5,IF(M157="ベスト4",現行XD用点数換算表!$D$5,IF(M157="ベスト8",現行XD用点数換算表!$E$5,IF(M157="ベスト16",現行XD用点数換算表!$F$5,IF(M157="ベスト32",現行XD用点数換算表!$G$5,"")))))))</f>
        <v>0</v>
      </c>
      <c r="O157" s="12"/>
      <c r="P157" s="8">
        <f>IF(O157="",0,IF(O157="優勝",現行XD用点数換算表!$B$6,IF(O157="準優勝",現行XD用点数換算表!$C$6,IF(O157="ベスト4",現行XD用点数換算表!$D$6,IF(O157="ベスト8",現行XD用点数換算表!$E$6,IF(O157="ベスト16",現行XD用点数換算表!$F$6,IF(O157="ベスト32",現行XD用点数換算表!$G$6,"")))))))</f>
        <v>0</v>
      </c>
      <c r="Q157" s="12"/>
      <c r="R157" s="8">
        <f>IF(Q157="",0,IF(Q157="優勝",現行XD用点数換算表!$B$7,IF(Q157="準優勝",現行XD用点数換算表!$C$7,IF(Q157="ベスト4",現行XD用点数換算表!$D$7,IF(Q157="ベスト8",現行XD用点数換算表!$E$7,現行XD用点数換算表!$F$7)))))</f>
        <v>0</v>
      </c>
      <c r="S157" s="12"/>
      <c r="T157" s="8">
        <f>IF(S157="",0,IF(S157="優勝",現行XD用点数換算表!$B$8,IF(S157="準優勝",現行XD用点数換算表!$C$8,IF(S157="ベスト4",現行XD用点数換算表!$D$8,IF(S157="ベスト8",現行XD用点数換算表!$E$8,現行XD用点数換算表!$F$8)))))</f>
        <v>0</v>
      </c>
      <c r="U157" s="12"/>
      <c r="V157" s="14">
        <f>IF(U157="",0,IF(U157="優勝",現行XD用点数換算表!$B$13,IF(U157="準優勝",現行XD用点数換算表!$C$13,IF(U157="ベスト4",現行XD用点数換算表!$D$13,現行XD用点数換算表!$E$13))))</f>
        <v>0</v>
      </c>
      <c r="W157" s="12"/>
      <c r="X157" s="8">
        <f>IF(W157="",0,IF(W157="優勝",現行XD用点数換算表!$B$14,IF(W157="準優勝",現行XD用点数換算表!$C$14,IF(W157="ベスト4",現行XD用点数換算表!$D$14,現行XD用点数換算表!$E$14))))</f>
        <v>0</v>
      </c>
      <c r="Y157" s="12"/>
      <c r="Z157" s="8">
        <f>IF(Y157="",0,IF(Y157="優勝",[5]現行XD用点数換算表!$B$15,IF(Y157="準優勝",[5]現行XD用点数換算表!$C$15,IF(Y157="ベスト4",[5]現行XD用点数換算表!$D$15,IF(Y157="ベスト8",[5]現行XD用点数換算表!$E$15,IF(Y157="ベスト16",[5]現行XD用点数換算表!$F$15,IF(Y157="ベスト32",[5]現行XD用点数換算表!$G$15,"")))))))</f>
        <v>0</v>
      </c>
      <c r="AA157" s="12"/>
      <c r="AB157" s="8">
        <f>IF(AA157="",0,IF(AA157="優勝",現行XD用点数換算表!$B$16,IF(AA157="準優勝",現行XD用点数換算表!$C$16,IF(AA157="ベスト4",現行XD用点数換算表!$D$16,IF(AA157="ベスト8",現行XD用点数換算表!$E$16,IF(AA157="ベスト16",現行XD用点数換算表!$F$16,IF(AA157="ベスト32",現行XD用点数換算表!$G$16,"")))))))</f>
        <v>0</v>
      </c>
      <c r="AC157" s="12"/>
      <c r="AD157" s="8">
        <f>IF(AC157="",0,IF(AC157="優勝",現行XD用点数換算表!$B$17,IF(AC157="準優勝",現行XD用点数換算表!$C$17,IF(AC157="ベスト4",現行XD用点数換算表!$D$17,IF(AC157="ベスト8",現行XD用点数換算表!$E$17,IF(AC157="ベスト16",現行XD用点数換算表!$F$17,IF(AC157="ベスト32",現行XD用点数換算表!$G$17,"")))))))</f>
        <v>0</v>
      </c>
      <c r="AE157" s="12"/>
      <c r="AF157" s="8">
        <f>IF(AE157="",0,IF(AE157="優勝",現行XD用点数換算表!$B$18,IF(AE157="準優勝",現行XD用点数換算表!$C$18,IF(AE157="ベスト4",現行XD用点数換算表!$D$18,IF(AE157="ベスト8",現行XD用点数換算表!$E$18,現行XD用点数換算表!$F$18)))))</f>
        <v>0</v>
      </c>
      <c r="AG157" s="12"/>
      <c r="AH157" s="8">
        <f>IF(AG157="",0,IF(AG157="優勝",現行XD用点数換算表!$B$19,IF(AG157="準優勝",現行XD用点数換算表!$C$19,IF(AG157="ベスト4",現行XD用点数換算表!$D$19,IF(AG157="ベスト8",現行XD用点数換算表!$E$19,現行XD用点数換算表!$F$19)))))</f>
        <v>0</v>
      </c>
      <c r="AI157" s="8">
        <f t="shared" si="20"/>
        <v>0</v>
      </c>
      <c r="AJ157" s="57"/>
    </row>
    <row r="158" spans="1:36" ht="15" customHeight="1" x14ac:dyDescent="0.55000000000000004">
      <c r="A158" s="56">
        <v>78</v>
      </c>
      <c r="B158" s="12"/>
      <c r="C158" s="12"/>
      <c r="D158" s="12"/>
      <c r="E158" s="8"/>
      <c r="F158" s="8"/>
      <c r="G158" s="12"/>
      <c r="H158" s="13">
        <f>IF(G158="",0,IF(G158="優勝",現行XD用点数換算表!$B$2,IF(G158="準優勝",現行XD用点数換算表!$C$2,IF(G158="ベスト4",現行XD用点数換算表!$D$2,現行XD用点数換算表!$E$2))))</f>
        <v>0</v>
      </c>
      <c r="I158" s="12"/>
      <c r="J158" s="8">
        <f>IF(I158="",0,IF(I158="優勝",現行XD用点数換算表!$B$3,IF(I158="準優勝",現行XD用点数換算表!$C$3,IF(I158="ベスト4",現行XD用点数換算表!$D$3,現行XD用点数換算表!$E$3))))</f>
        <v>0</v>
      </c>
      <c r="K158" s="12"/>
      <c r="L158" s="8">
        <f>IF(K158="",0,IF(K158="優勝",[5]現行XD用点数換算表!$B$4,IF(K158="準優勝",[5]現行XD用点数換算表!$C$4,IF(K158="ベスト4",[5]現行XD用点数換算表!$D$4,IF(K158="ベスト8",[5]現行XD用点数換算表!$E$4,IF(K158="ベスト16",[5]現行XD用点数換算表!$F$4,IF(K158="ベスト32",[5]現行XD用点数換算表!$G$4,"")))))))</f>
        <v>0</v>
      </c>
      <c r="M158" s="12"/>
      <c r="N158" s="8">
        <f>IF(M158="",0,IF(M158="優勝",現行XD用点数換算表!$B$5,IF(M158="準優勝",現行XD用点数換算表!$C$5,IF(M158="ベスト4",現行XD用点数換算表!$D$5,IF(M158="ベスト8",現行XD用点数換算表!$E$5,IF(M158="ベスト16",現行XD用点数換算表!$F$5,IF(M158="ベスト32",現行XD用点数換算表!$G$5,"")))))))</f>
        <v>0</v>
      </c>
      <c r="O158" s="12"/>
      <c r="P158" s="8">
        <f>IF(O158="",0,IF(O158="優勝",現行XD用点数換算表!$B$6,IF(O158="準優勝",現行XD用点数換算表!$C$6,IF(O158="ベスト4",現行XD用点数換算表!$D$6,IF(O158="ベスト8",現行XD用点数換算表!$E$6,IF(O158="ベスト16",現行XD用点数換算表!$F$6,IF(O158="ベスト32",現行XD用点数換算表!$G$6,"")))))))</f>
        <v>0</v>
      </c>
      <c r="Q158" s="12"/>
      <c r="R158" s="8">
        <f>IF(Q158="",0,IF(Q158="優勝",現行XD用点数換算表!$B$7,IF(Q158="準優勝",現行XD用点数換算表!$C$7,IF(Q158="ベスト4",現行XD用点数換算表!$D$7,IF(Q158="ベスト8",現行XD用点数換算表!$E$7,現行XD用点数換算表!$F$7)))))</f>
        <v>0</v>
      </c>
      <c r="S158" s="12"/>
      <c r="T158" s="8">
        <f>IF(S158="",0,IF(S158="優勝",現行XD用点数換算表!$B$8,IF(S158="準優勝",現行XD用点数換算表!$C$8,IF(S158="ベスト4",現行XD用点数換算表!$D$8,IF(S158="ベスト8",現行XD用点数換算表!$E$8,現行XD用点数換算表!$F$8)))))</f>
        <v>0</v>
      </c>
      <c r="U158" s="12"/>
      <c r="V158" s="14">
        <f>IF(U158="",0,IF(U158="優勝",現行XD用点数換算表!$B$13,IF(U158="準優勝",現行XD用点数換算表!$C$13,IF(U158="ベスト4",現行XD用点数換算表!$D$13,現行XD用点数換算表!$E$13))))</f>
        <v>0</v>
      </c>
      <c r="W158" s="12"/>
      <c r="X158" s="8">
        <f>IF(W158="",0,IF(W158="優勝",現行XD用点数換算表!$B$14,IF(W158="準優勝",現行XD用点数換算表!$C$14,IF(W158="ベスト4",現行XD用点数換算表!$D$14,現行XD用点数換算表!$E$14))))</f>
        <v>0</v>
      </c>
      <c r="Y158" s="12"/>
      <c r="Z158" s="8">
        <f>IF(Y158="",0,IF(Y158="優勝",[5]現行XD用点数換算表!$B$15,IF(Y158="準優勝",[5]現行XD用点数換算表!$C$15,IF(Y158="ベスト4",[5]現行XD用点数換算表!$D$15,IF(Y158="ベスト8",[5]現行XD用点数換算表!$E$15,IF(Y158="ベスト16",[5]現行XD用点数換算表!$F$15,IF(Y158="ベスト32",[5]現行XD用点数換算表!$G$15,"")))))))</f>
        <v>0</v>
      </c>
      <c r="AA158" s="12"/>
      <c r="AB158" s="8">
        <f>IF(AA158="",0,IF(AA158="優勝",現行XD用点数換算表!$B$16,IF(AA158="準優勝",現行XD用点数換算表!$C$16,IF(AA158="ベスト4",現行XD用点数換算表!$D$16,IF(AA158="ベスト8",現行XD用点数換算表!$E$16,IF(AA158="ベスト16",現行XD用点数換算表!$F$16,IF(AA158="ベスト32",現行XD用点数換算表!$G$16,"")))))))</f>
        <v>0</v>
      </c>
      <c r="AC158" s="12"/>
      <c r="AD158" s="8">
        <f>IF(AC158="",0,IF(AC158="優勝",現行XD用点数換算表!$B$17,IF(AC158="準優勝",現行XD用点数換算表!$C$17,IF(AC158="ベスト4",現行XD用点数換算表!$D$17,IF(AC158="ベスト8",現行XD用点数換算表!$E$17,IF(AC158="ベスト16",現行XD用点数換算表!$F$17,IF(AC158="ベスト32",現行XD用点数換算表!$G$17,"")))))))</f>
        <v>0</v>
      </c>
      <c r="AE158" s="12"/>
      <c r="AF158" s="8">
        <f>IF(AE158="",0,IF(AE158="優勝",現行XD用点数換算表!$B$18,IF(AE158="準優勝",現行XD用点数換算表!$C$18,IF(AE158="ベスト4",現行XD用点数換算表!$D$18,IF(AE158="ベスト8",現行XD用点数換算表!$E$18,現行XD用点数換算表!$F$18)))))</f>
        <v>0</v>
      </c>
      <c r="AG158" s="12"/>
      <c r="AH158" s="8">
        <f>IF(AG158="",0,IF(AG158="優勝",現行XD用点数換算表!$B$19,IF(AG158="準優勝",現行XD用点数換算表!$C$19,IF(AG158="ベスト4",現行XD用点数換算表!$D$19,IF(AG158="ベスト8",現行XD用点数換算表!$E$19,現行XD用点数換算表!$F$19)))))</f>
        <v>0</v>
      </c>
      <c r="AI158" s="8">
        <f t="shared" ref="AI158:AI165" si="22">MAX(H158,J158)+SUM(L158:T158)+MAX(V158,X158)+SUM(Z158:AH158)</f>
        <v>0</v>
      </c>
      <c r="AJ158" s="56">
        <f t="shared" ref="AJ158:AJ220" si="23">SUM(AI158:AI159)</f>
        <v>0</v>
      </c>
    </row>
    <row r="159" spans="1:36" ht="15" customHeight="1" x14ac:dyDescent="0.55000000000000004">
      <c r="A159" s="57"/>
      <c r="B159" s="12"/>
      <c r="C159" s="12"/>
      <c r="D159" s="12"/>
      <c r="E159" s="8"/>
      <c r="F159" s="8"/>
      <c r="G159" s="12"/>
      <c r="H159" s="13">
        <f>IF(G159="",0,IF(G159="優勝",現行XD用点数換算表!$B$2,IF(G159="準優勝",現行XD用点数換算表!$C$2,IF(G159="ベスト4",現行XD用点数換算表!$D$2,現行XD用点数換算表!$E$2))))</f>
        <v>0</v>
      </c>
      <c r="I159" s="12"/>
      <c r="J159" s="8">
        <f>IF(I159="",0,IF(I159="優勝",現行XD用点数換算表!$B$3,IF(I159="準優勝",現行XD用点数換算表!$C$3,IF(I159="ベスト4",現行XD用点数換算表!$D$3,現行XD用点数換算表!$E$3))))</f>
        <v>0</v>
      </c>
      <c r="K159" s="12"/>
      <c r="L159" s="8">
        <f>IF(K159="",0,IF(K159="優勝",[5]現行XD用点数換算表!$B$4,IF(K159="準優勝",[5]現行XD用点数換算表!$C$4,IF(K159="ベスト4",[5]現行XD用点数換算表!$D$4,IF(K159="ベスト8",[5]現行XD用点数換算表!$E$4,IF(K159="ベスト16",[5]現行XD用点数換算表!$F$4,IF(K159="ベスト32",[5]現行XD用点数換算表!$G$4,"")))))))</f>
        <v>0</v>
      </c>
      <c r="M159" s="12"/>
      <c r="N159" s="8">
        <f>IF(M159="",0,IF(M159="優勝",現行XD用点数換算表!$B$5,IF(M159="準優勝",現行XD用点数換算表!$C$5,IF(M159="ベスト4",現行XD用点数換算表!$D$5,IF(M159="ベスト8",現行XD用点数換算表!$E$5,IF(M159="ベスト16",現行XD用点数換算表!$F$5,IF(M159="ベスト32",現行XD用点数換算表!$G$5,"")))))))</f>
        <v>0</v>
      </c>
      <c r="O159" s="12"/>
      <c r="P159" s="8">
        <f>IF(O159="",0,IF(O159="優勝",現行XD用点数換算表!$B$6,IF(O159="準優勝",現行XD用点数換算表!$C$6,IF(O159="ベスト4",現行XD用点数換算表!$D$6,IF(O159="ベスト8",現行XD用点数換算表!$E$6,IF(O159="ベスト16",現行XD用点数換算表!$F$6,IF(O159="ベスト32",現行XD用点数換算表!$G$6,"")))))))</f>
        <v>0</v>
      </c>
      <c r="Q159" s="12"/>
      <c r="R159" s="8">
        <f>IF(Q159="",0,IF(Q159="優勝",現行XD用点数換算表!$B$7,IF(Q159="準優勝",現行XD用点数換算表!$C$7,IF(Q159="ベスト4",現行XD用点数換算表!$D$7,IF(Q159="ベスト8",現行XD用点数換算表!$E$7,現行XD用点数換算表!$F$7)))))</f>
        <v>0</v>
      </c>
      <c r="S159" s="12"/>
      <c r="T159" s="8">
        <f>IF(S159="",0,IF(S159="優勝",現行XD用点数換算表!$B$8,IF(S159="準優勝",現行XD用点数換算表!$C$8,IF(S159="ベスト4",現行XD用点数換算表!$D$8,IF(S159="ベスト8",現行XD用点数換算表!$E$8,現行XD用点数換算表!$F$8)))))</f>
        <v>0</v>
      </c>
      <c r="U159" s="12"/>
      <c r="V159" s="14">
        <f>IF(U159="",0,IF(U159="優勝",現行XD用点数換算表!$B$13,IF(U159="準優勝",現行XD用点数換算表!$C$13,IF(U159="ベスト4",現行XD用点数換算表!$D$13,現行XD用点数換算表!$E$13))))</f>
        <v>0</v>
      </c>
      <c r="W159" s="12"/>
      <c r="X159" s="8">
        <f>IF(W159="",0,IF(W159="優勝",現行XD用点数換算表!$B$14,IF(W159="準優勝",現行XD用点数換算表!$C$14,IF(W159="ベスト4",現行XD用点数換算表!$D$14,現行XD用点数換算表!$E$14))))</f>
        <v>0</v>
      </c>
      <c r="Y159" s="12"/>
      <c r="Z159" s="8">
        <f>IF(Y159="",0,IF(Y159="優勝",[5]現行XD用点数換算表!$B$15,IF(Y159="準優勝",[5]現行XD用点数換算表!$C$15,IF(Y159="ベスト4",[5]現行XD用点数換算表!$D$15,IF(Y159="ベスト8",[5]現行XD用点数換算表!$E$15,IF(Y159="ベスト16",[5]現行XD用点数換算表!$F$15,IF(Y159="ベスト32",[5]現行XD用点数換算表!$G$15,"")))))))</f>
        <v>0</v>
      </c>
      <c r="AA159" s="12"/>
      <c r="AB159" s="8">
        <f>IF(AA159="",0,IF(AA159="優勝",現行XD用点数換算表!$B$16,IF(AA159="準優勝",現行XD用点数換算表!$C$16,IF(AA159="ベスト4",現行XD用点数換算表!$D$16,IF(AA159="ベスト8",現行XD用点数換算表!$E$16,IF(AA159="ベスト16",現行XD用点数換算表!$F$16,IF(AA159="ベスト32",現行XD用点数換算表!$G$16,"")))))))</f>
        <v>0</v>
      </c>
      <c r="AC159" s="12"/>
      <c r="AD159" s="8">
        <f>IF(AC159="",0,IF(AC159="優勝",現行XD用点数換算表!$B$17,IF(AC159="準優勝",現行XD用点数換算表!$C$17,IF(AC159="ベスト4",現行XD用点数換算表!$D$17,IF(AC159="ベスト8",現行XD用点数換算表!$E$17,IF(AC159="ベスト16",現行XD用点数換算表!$F$17,IF(AC159="ベスト32",現行XD用点数換算表!$G$17,"")))))))</f>
        <v>0</v>
      </c>
      <c r="AE159" s="12"/>
      <c r="AF159" s="8">
        <f>IF(AE159="",0,IF(AE159="優勝",現行XD用点数換算表!$B$18,IF(AE159="準優勝",現行XD用点数換算表!$C$18,IF(AE159="ベスト4",現行XD用点数換算表!$D$18,IF(AE159="ベスト8",現行XD用点数換算表!$E$18,現行XD用点数換算表!$F$18)))))</f>
        <v>0</v>
      </c>
      <c r="AG159" s="12"/>
      <c r="AH159" s="8">
        <f>IF(AG159="",0,IF(AG159="優勝",現行XD用点数換算表!$B$19,IF(AG159="準優勝",現行XD用点数換算表!$C$19,IF(AG159="ベスト4",現行XD用点数換算表!$D$19,IF(AG159="ベスト8",現行XD用点数換算表!$E$19,現行XD用点数換算表!$F$19)))))</f>
        <v>0</v>
      </c>
      <c r="AI159" s="8">
        <f t="shared" si="22"/>
        <v>0</v>
      </c>
      <c r="AJ159" s="57"/>
    </row>
    <row r="160" spans="1:36" ht="15" customHeight="1" x14ac:dyDescent="0.55000000000000004">
      <c r="A160" s="56">
        <v>79</v>
      </c>
      <c r="B160" s="12"/>
      <c r="C160" s="12"/>
      <c r="D160" s="12"/>
      <c r="E160" s="8"/>
      <c r="F160" s="8"/>
      <c r="G160" s="12"/>
      <c r="H160" s="13">
        <f>IF(G160="",0,IF(G160="優勝",現行XD用点数換算表!$B$2,IF(G160="準優勝",現行XD用点数換算表!$C$2,IF(G160="ベスト4",現行XD用点数換算表!$D$2,現行XD用点数換算表!$E$2))))</f>
        <v>0</v>
      </c>
      <c r="I160" s="12"/>
      <c r="J160" s="8">
        <f>IF(I160="",0,IF(I160="優勝",現行XD用点数換算表!$B$3,IF(I160="準優勝",現行XD用点数換算表!$C$3,IF(I160="ベスト4",現行XD用点数換算表!$D$3,現行XD用点数換算表!$E$3))))</f>
        <v>0</v>
      </c>
      <c r="K160" s="12"/>
      <c r="L160" s="8">
        <f>IF(K160="",0,IF(K160="優勝",[5]現行XD用点数換算表!$B$4,IF(K160="準優勝",[5]現行XD用点数換算表!$C$4,IF(K160="ベスト4",[5]現行XD用点数換算表!$D$4,IF(K160="ベスト8",[5]現行XD用点数換算表!$E$4,IF(K160="ベスト16",[5]現行XD用点数換算表!$F$4,IF(K160="ベスト32",[5]現行XD用点数換算表!$G$4,"")))))))</f>
        <v>0</v>
      </c>
      <c r="M160" s="12"/>
      <c r="N160" s="8">
        <f>IF(M160="",0,IF(M160="優勝",現行XD用点数換算表!$B$5,IF(M160="準優勝",現行XD用点数換算表!$C$5,IF(M160="ベスト4",現行XD用点数換算表!$D$5,IF(M160="ベスト8",現行XD用点数換算表!$E$5,IF(M160="ベスト16",現行XD用点数換算表!$F$5,IF(M160="ベスト32",現行XD用点数換算表!$G$5,"")))))))</f>
        <v>0</v>
      </c>
      <c r="O160" s="12"/>
      <c r="P160" s="8">
        <f>IF(O160="",0,IF(O160="優勝",現行XD用点数換算表!$B$6,IF(O160="準優勝",現行XD用点数換算表!$C$6,IF(O160="ベスト4",現行XD用点数換算表!$D$6,IF(O160="ベスト8",現行XD用点数換算表!$E$6,IF(O160="ベスト16",現行XD用点数換算表!$F$6,IF(O160="ベスト32",現行XD用点数換算表!$G$6,"")))))))</f>
        <v>0</v>
      </c>
      <c r="Q160" s="12"/>
      <c r="R160" s="8">
        <f>IF(Q160="",0,IF(Q160="優勝",現行XD用点数換算表!$B$7,IF(Q160="準優勝",現行XD用点数換算表!$C$7,IF(Q160="ベスト4",現行XD用点数換算表!$D$7,IF(Q160="ベスト8",現行XD用点数換算表!$E$7,現行XD用点数換算表!$F$7)))))</f>
        <v>0</v>
      </c>
      <c r="S160" s="12"/>
      <c r="T160" s="8">
        <f>IF(S160="",0,IF(S160="優勝",現行XD用点数換算表!$B$8,IF(S160="準優勝",現行XD用点数換算表!$C$8,IF(S160="ベスト4",現行XD用点数換算表!$D$8,IF(S160="ベスト8",現行XD用点数換算表!$E$8,現行XD用点数換算表!$F$8)))))</f>
        <v>0</v>
      </c>
      <c r="U160" s="12"/>
      <c r="V160" s="14">
        <f>IF(U160="",0,IF(U160="優勝",現行XD用点数換算表!$B$13,IF(U160="準優勝",現行XD用点数換算表!$C$13,IF(U160="ベスト4",現行XD用点数換算表!$D$13,現行XD用点数換算表!$E$13))))</f>
        <v>0</v>
      </c>
      <c r="W160" s="12"/>
      <c r="X160" s="8">
        <f>IF(W160="",0,IF(W160="優勝",現行XD用点数換算表!$B$14,IF(W160="準優勝",現行XD用点数換算表!$C$14,IF(W160="ベスト4",現行XD用点数換算表!$D$14,現行XD用点数換算表!$E$14))))</f>
        <v>0</v>
      </c>
      <c r="Y160" s="12"/>
      <c r="Z160" s="8">
        <f>IF(Y160="",0,IF(Y160="優勝",[5]現行XD用点数換算表!$B$15,IF(Y160="準優勝",[5]現行XD用点数換算表!$C$15,IF(Y160="ベスト4",[5]現行XD用点数換算表!$D$15,IF(Y160="ベスト8",[5]現行XD用点数換算表!$E$15,IF(Y160="ベスト16",[5]現行XD用点数換算表!$F$15,IF(Y160="ベスト32",[5]現行XD用点数換算表!$G$15,"")))))))</f>
        <v>0</v>
      </c>
      <c r="AA160" s="12"/>
      <c r="AB160" s="8">
        <f>IF(AA160="",0,IF(AA160="優勝",現行XD用点数換算表!$B$16,IF(AA160="準優勝",現行XD用点数換算表!$C$16,IF(AA160="ベスト4",現行XD用点数換算表!$D$16,IF(AA160="ベスト8",現行XD用点数換算表!$E$16,IF(AA160="ベスト16",現行XD用点数換算表!$F$16,IF(AA160="ベスト32",現行XD用点数換算表!$G$16,"")))))))</f>
        <v>0</v>
      </c>
      <c r="AC160" s="12"/>
      <c r="AD160" s="8">
        <f>IF(AC160="",0,IF(AC160="優勝",現行XD用点数換算表!$B$17,IF(AC160="準優勝",現行XD用点数換算表!$C$17,IF(AC160="ベスト4",現行XD用点数換算表!$D$17,IF(AC160="ベスト8",現行XD用点数換算表!$E$17,IF(AC160="ベスト16",現行XD用点数換算表!$F$17,IF(AC160="ベスト32",現行XD用点数換算表!$G$17,"")))))))</f>
        <v>0</v>
      </c>
      <c r="AE160" s="12"/>
      <c r="AF160" s="8">
        <f>IF(AE160="",0,IF(AE160="優勝",現行XD用点数換算表!$B$18,IF(AE160="準優勝",現行XD用点数換算表!$C$18,IF(AE160="ベスト4",現行XD用点数換算表!$D$18,IF(AE160="ベスト8",現行XD用点数換算表!$E$18,現行XD用点数換算表!$F$18)))))</f>
        <v>0</v>
      </c>
      <c r="AG160" s="12"/>
      <c r="AH160" s="8">
        <f>IF(AG160="",0,IF(AG160="優勝",現行XD用点数換算表!$B$19,IF(AG160="準優勝",現行XD用点数換算表!$C$19,IF(AG160="ベスト4",現行XD用点数換算表!$D$19,IF(AG160="ベスト8",現行XD用点数換算表!$E$19,現行XD用点数換算表!$F$19)))))</f>
        <v>0</v>
      </c>
      <c r="AI160" s="8">
        <f t="shared" si="22"/>
        <v>0</v>
      </c>
      <c r="AJ160" s="56">
        <f t="shared" si="23"/>
        <v>0</v>
      </c>
    </row>
    <row r="161" spans="1:36" ht="15" customHeight="1" x14ac:dyDescent="0.55000000000000004">
      <c r="A161" s="57"/>
      <c r="B161" s="12"/>
      <c r="C161" s="12"/>
      <c r="D161" s="12"/>
      <c r="E161" s="8"/>
      <c r="F161" s="8"/>
      <c r="G161" s="12"/>
      <c r="H161" s="13">
        <f>IF(G161="",0,IF(G161="優勝",現行XD用点数換算表!$B$2,IF(G161="準優勝",現行XD用点数換算表!$C$2,IF(G161="ベスト4",現行XD用点数換算表!$D$2,現行XD用点数換算表!$E$2))))</f>
        <v>0</v>
      </c>
      <c r="I161" s="12"/>
      <c r="J161" s="8">
        <f>IF(I161="",0,IF(I161="優勝",現行XD用点数換算表!$B$3,IF(I161="準優勝",現行XD用点数換算表!$C$3,IF(I161="ベスト4",現行XD用点数換算表!$D$3,現行XD用点数換算表!$E$3))))</f>
        <v>0</v>
      </c>
      <c r="K161" s="12"/>
      <c r="L161" s="8">
        <f>IF(K161="",0,IF(K161="優勝",[5]現行XD用点数換算表!$B$4,IF(K161="準優勝",[5]現行XD用点数換算表!$C$4,IF(K161="ベスト4",[5]現行XD用点数換算表!$D$4,IF(K161="ベスト8",[5]現行XD用点数換算表!$E$4,IF(K161="ベスト16",[5]現行XD用点数換算表!$F$4,IF(K161="ベスト32",[5]現行XD用点数換算表!$G$4,"")))))))</f>
        <v>0</v>
      </c>
      <c r="M161" s="12"/>
      <c r="N161" s="8">
        <f>IF(M161="",0,IF(M161="優勝",現行XD用点数換算表!$B$5,IF(M161="準優勝",現行XD用点数換算表!$C$5,IF(M161="ベスト4",現行XD用点数換算表!$D$5,IF(M161="ベスト8",現行XD用点数換算表!$E$5,IF(M161="ベスト16",現行XD用点数換算表!$F$5,IF(M161="ベスト32",現行XD用点数換算表!$G$5,"")))))))</f>
        <v>0</v>
      </c>
      <c r="O161" s="12"/>
      <c r="P161" s="8">
        <f>IF(O161="",0,IF(O161="優勝",現行XD用点数換算表!$B$6,IF(O161="準優勝",現行XD用点数換算表!$C$6,IF(O161="ベスト4",現行XD用点数換算表!$D$6,IF(O161="ベスト8",現行XD用点数換算表!$E$6,IF(O161="ベスト16",現行XD用点数換算表!$F$6,IF(O161="ベスト32",現行XD用点数換算表!$G$6,"")))))))</f>
        <v>0</v>
      </c>
      <c r="Q161" s="12"/>
      <c r="R161" s="8">
        <f>IF(Q161="",0,IF(Q161="優勝",現行XD用点数換算表!$B$7,IF(Q161="準優勝",現行XD用点数換算表!$C$7,IF(Q161="ベスト4",現行XD用点数換算表!$D$7,IF(Q161="ベスト8",現行XD用点数換算表!$E$7,現行XD用点数換算表!$F$7)))))</f>
        <v>0</v>
      </c>
      <c r="S161" s="12"/>
      <c r="T161" s="8">
        <f>IF(S161="",0,IF(S161="優勝",現行XD用点数換算表!$B$8,IF(S161="準優勝",現行XD用点数換算表!$C$8,IF(S161="ベスト4",現行XD用点数換算表!$D$8,IF(S161="ベスト8",現行XD用点数換算表!$E$8,現行XD用点数換算表!$F$8)))))</f>
        <v>0</v>
      </c>
      <c r="U161" s="12"/>
      <c r="V161" s="14">
        <f>IF(U161="",0,IF(U161="優勝",現行XD用点数換算表!$B$13,IF(U161="準優勝",現行XD用点数換算表!$C$13,IF(U161="ベスト4",現行XD用点数換算表!$D$13,現行XD用点数換算表!$E$13))))</f>
        <v>0</v>
      </c>
      <c r="W161" s="12"/>
      <c r="X161" s="8">
        <f>IF(W161="",0,IF(W161="優勝",現行XD用点数換算表!$B$14,IF(W161="準優勝",現行XD用点数換算表!$C$14,IF(W161="ベスト4",現行XD用点数換算表!$D$14,現行XD用点数換算表!$E$14))))</f>
        <v>0</v>
      </c>
      <c r="Y161" s="12"/>
      <c r="Z161" s="8">
        <f>IF(Y161="",0,IF(Y161="優勝",[5]現行XD用点数換算表!$B$15,IF(Y161="準優勝",[5]現行XD用点数換算表!$C$15,IF(Y161="ベスト4",[5]現行XD用点数換算表!$D$15,IF(Y161="ベスト8",[5]現行XD用点数換算表!$E$15,IF(Y161="ベスト16",[5]現行XD用点数換算表!$F$15,IF(Y161="ベスト32",[5]現行XD用点数換算表!$G$15,"")))))))</f>
        <v>0</v>
      </c>
      <c r="AA161" s="12"/>
      <c r="AB161" s="8">
        <f>IF(AA161="",0,IF(AA161="優勝",現行XD用点数換算表!$B$16,IF(AA161="準優勝",現行XD用点数換算表!$C$16,IF(AA161="ベスト4",現行XD用点数換算表!$D$16,IF(AA161="ベスト8",現行XD用点数換算表!$E$16,IF(AA161="ベスト16",現行XD用点数換算表!$F$16,IF(AA161="ベスト32",現行XD用点数換算表!$G$16,"")))))))</f>
        <v>0</v>
      </c>
      <c r="AC161" s="12"/>
      <c r="AD161" s="8">
        <f>IF(AC161="",0,IF(AC161="優勝",現行XD用点数換算表!$B$17,IF(AC161="準優勝",現行XD用点数換算表!$C$17,IF(AC161="ベスト4",現行XD用点数換算表!$D$17,IF(AC161="ベスト8",現行XD用点数換算表!$E$17,IF(AC161="ベスト16",現行XD用点数換算表!$F$17,IF(AC161="ベスト32",現行XD用点数換算表!$G$17,"")))))))</f>
        <v>0</v>
      </c>
      <c r="AE161" s="12"/>
      <c r="AF161" s="8">
        <f>IF(AE161="",0,IF(AE161="優勝",現行XD用点数換算表!$B$18,IF(AE161="準優勝",現行XD用点数換算表!$C$18,IF(AE161="ベスト4",現行XD用点数換算表!$D$18,IF(AE161="ベスト8",現行XD用点数換算表!$E$18,現行XD用点数換算表!$F$18)))))</f>
        <v>0</v>
      </c>
      <c r="AG161" s="12"/>
      <c r="AH161" s="8">
        <f>IF(AG161="",0,IF(AG161="優勝",現行XD用点数換算表!$B$19,IF(AG161="準優勝",現行XD用点数換算表!$C$19,IF(AG161="ベスト4",現行XD用点数換算表!$D$19,IF(AG161="ベスト8",現行XD用点数換算表!$E$19,現行XD用点数換算表!$F$19)))))</f>
        <v>0</v>
      </c>
      <c r="AI161" s="8">
        <f t="shared" si="22"/>
        <v>0</v>
      </c>
      <c r="AJ161" s="57"/>
    </row>
    <row r="162" spans="1:36" ht="15" customHeight="1" x14ac:dyDescent="0.55000000000000004">
      <c r="A162" s="56">
        <v>80</v>
      </c>
      <c r="B162" s="12"/>
      <c r="C162" s="12"/>
      <c r="D162" s="12"/>
      <c r="E162" s="8"/>
      <c r="F162" s="12"/>
      <c r="G162" s="12"/>
      <c r="H162" s="13">
        <f>IF(G162="",0,IF(G162="優勝",現行XD用点数換算表!$B$2,IF(G162="準優勝",現行XD用点数換算表!$C$2,IF(G162="ベスト4",現行XD用点数換算表!$D$2,現行XD用点数換算表!$E$2))))</f>
        <v>0</v>
      </c>
      <c r="I162" s="12"/>
      <c r="J162" s="8">
        <f>IF(I162="",0,IF(I162="優勝",現行XD用点数換算表!$B$3,IF(I162="準優勝",現行XD用点数換算表!$C$3,IF(I162="ベスト4",現行XD用点数換算表!$D$3,現行XD用点数換算表!$E$3))))</f>
        <v>0</v>
      </c>
      <c r="K162" s="12"/>
      <c r="L162" s="8">
        <f>IF(K162="",0,IF(K162="優勝",[5]現行XD用点数換算表!$B$4,IF(K162="準優勝",[5]現行XD用点数換算表!$C$4,IF(K162="ベスト4",[5]現行XD用点数換算表!$D$4,IF(K162="ベスト8",[5]現行XD用点数換算表!$E$4,IF(K162="ベスト16",[5]現行XD用点数換算表!$F$4,IF(K162="ベスト32",[5]現行XD用点数換算表!$G$4,"")))))))</f>
        <v>0</v>
      </c>
      <c r="M162" s="12"/>
      <c r="N162" s="8">
        <f>IF(M162="",0,IF(M162="優勝",現行XD用点数換算表!$B$5,IF(M162="準優勝",現行XD用点数換算表!$C$5,IF(M162="ベスト4",現行XD用点数換算表!$D$5,IF(M162="ベスト8",現行XD用点数換算表!$E$5,IF(M162="ベスト16",現行XD用点数換算表!$F$5,IF(M162="ベスト32",現行XD用点数換算表!$G$5,"")))))))</f>
        <v>0</v>
      </c>
      <c r="O162" s="12"/>
      <c r="P162" s="8">
        <f>IF(O162="",0,IF(O162="優勝",現行XD用点数換算表!$B$6,IF(O162="準優勝",現行XD用点数換算表!$C$6,IF(O162="ベスト4",現行XD用点数換算表!$D$6,IF(O162="ベスト8",現行XD用点数換算表!$E$6,IF(O162="ベスト16",現行XD用点数換算表!$F$6,IF(O162="ベスト32",現行XD用点数換算表!$G$6,"")))))))</f>
        <v>0</v>
      </c>
      <c r="Q162" s="12"/>
      <c r="R162" s="8">
        <f>IF(Q162="",0,IF(Q162="優勝",現行XD用点数換算表!$B$7,IF(Q162="準優勝",現行XD用点数換算表!$C$7,IF(Q162="ベスト4",現行XD用点数換算表!$D$7,IF(Q162="ベスト8",現行XD用点数換算表!$E$7,現行XD用点数換算表!$F$7)))))</f>
        <v>0</v>
      </c>
      <c r="S162" s="12"/>
      <c r="T162" s="8">
        <f>IF(S162="",0,IF(S162="優勝",現行XD用点数換算表!$B$8,IF(S162="準優勝",現行XD用点数換算表!$C$8,IF(S162="ベスト4",現行XD用点数換算表!$D$8,IF(S162="ベスト8",現行XD用点数換算表!$E$8,現行XD用点数換算表!$F$8)))))</f>
        <v>0</v>
      </c>
      <c r="U162" s="12"/>
      <c r="V162" s="14">
        <f>IF(U162="",0,IF(U162="優勝",現行XD用点数換算表!$B$13,IF(U162="準優勝",現行XD用点数換算表!$C$13,IF(U162="ベスト4",現行XD用点数換算表!$D$13,現行XD用点数換算表!$E$13))))</f>
        <v>0</v>
      </c>
      <c r="W162" s="12"/>
      <c r="X162" s="8">
        <f>IF(W162="",0,IF(W162="優勝",現行XD用点数換算表!$B$14,IF(W162="準優勝",現行XD用点数換算表!$C$14,IF(W162="ベスト4",現行XD用点数換算表!$D$14,現行XD用点数換算表!$E$14))))</f>
        <v>0</v>
      </c>
      <c r="Y162" s="12"/>
      <c r="Z162" s="8">
        <f>IF(Y162="",0,IF(Y162="優勝",[5]現行XD用点数換算表!$B$15,IF(Y162="準優勝",[5]現行XD用点数換算表!$C$15,IF(Y162="ベスト4",[5]現行XD用点数換算表!$D$15,IF(Y162="ベスト8",[5]現行XD用点数換算表!$E$15,IF(Y162="ベスト16",[5]現行XD用点数換算表!$F$15,IF(Y162="ベスト32",[5]現行XD用点数換算表!$G$15,"")))))))</f>
        <v>0</v>
      </c>
      <c r="AA162" s="12"/>
      <c r="AB162" s="8">
        <f>IF(AA162="",0,IF(AA162="優勝",現行XD用点数換算表!$B$16,IF(AA162="準優勝",現行XD用点数換算表!$C$16,IF(AA162="ベスト4",現行XD用点数換算表!$D$16,IF(AA162="ベスト8",現行XD用点数換算表!$E$16,IF(AA162="ベスト16",現行XD用点数換算表!$F$16,IF(AA162="ベスト32",現行XD用点数換算表!$G$16,"")))))))</f>
        <v>0</v>
      </c>
      <c r="AC162" s="12"/>
      <c r="AD162" s="8">
        <f>IF(AC162="",0,IF(AC162="優勝",現行XD用点数換算表!$B$17,IF(AC162="準優勝",現行XD用点数換算表!$C$17,IF(AC162="ベスト4",現行XD用点数換算表!$D$17,IF(AC162="ベスト8",現行XD用点数換算表!$E$17,IF(AC162="ベスト16",現行XD用点数換算表!$F$17,IF(AC162="ベスト32",現行XD用点数換算表!$G$17,"")))))))</f>
        <v>0</v>
      </c>
      <c r="AE162" s="12"/>
      <c r="AF162" s="8">
        <f>IF(AE162="",0,IF(AE162="優勝",現行XD用点数換算表!$B$18,IF(AE162="準優勝",現行XD用点数換算表!$C$18,IF(AE162="ベスト4",現行XD用点数換算表!$D$18,IF(AE162="ベスト8",現行XD用点数換算表!$E$18,現行XD用点数換算表!$F$18)))))</f>
        <v>0</v>
      </c>
      <c r="AG162" s="12"/>
      <c r="AH162" s="8">
        <f>IF(AG162="",0,IF(AG162="優勝",現行XD用点数換算表!$B$19,IF(AG162="準優勝",現行XD用点数換算表!$C$19,IF(AG162="ベスト4",現行XD用点数換算表!$D$19,IF(AG162="ベスト8",現行XD用点数換算表!$E$19,現行XD用点数換算表!$F$19)))))</f>
        <v>0</v>
      </c>
      <c r="AI162" s="8">
        <f t="shared" si="22"/>
        <v>0</v>
      </c>
      <c r="AJ162" s="56">
        <f t="shared" si="23"/>
        <v>0</v>
      </c>
    </row>
    <row r="163" spans="1:36" ht="15" customHeight="1" x14ac:dyDescent="0.55000000000000004">
      <c r="A163" s="57"/>
      <c r="B163" s="12"/>
      <c r="C163" s="12"/>
      <c r="D163" s="12"/>
      <c r="E163" s="8"/>
      <c r="F163" s="12"/>
      <c r="G163" s="12"/>
      <c r="H163" s="13">
        <f>IF(G163="",0,IF(G163="優勝",現行XD用点数換算表!$B$2,IF(G163="準優勝",現行XD用点数換算表!$C$2,IF(G163="ベスト4",現行XD用点数換算表!$D$2,現行XD用点数換算表!$E$2))))</f>
        <v>0</v>
      </c>
      <c r="I163" s="12"/>
      <c r="J163" s="8">
        <f>IF(I163="",0,IF(I163="優勝",現行XD用点数換算表!$B$3,IF(I163="準優勝",現行XD用点数換算表!$C$3,IF(I163="ベスト4",現行XD用点数換算表!$D$3,現行XD用点数換算表!$E$3))))</f>
        <v>0</v>
      </c>
      <c r="K163" s="12"/>
      <c r="L163" s="8">
        <f>IF(K163="",0,IF(K163="優勝",[5]現行XD用点数換算表!$B$4,IF(K163="準優勝",[5]現行XD用点数換算表!$C$4,IF(K163="ベスト4",[5]現行XD用点数換算表!$D$4,IF(K163="ベスト8",[5]現行XD用点数換算表!$E$4,IF(K163="ベスト16",[5]現行XD用点数換算表!$F$4,IF(K163="ベスト32",[5]現行XD用点数換算表!$G$4,"")))))))</f>
        <v>0</v>
      </c>
      <c r="M163" s="12"/>
      <c r="N163" s="8">
        <f>IF(M163="",0,IF(M163="優勝",現行XD用点数換算表!$B$5,IF(M163="準優勝",現行XD用点数換算表!$C$5,IF(M163="ベスト4",現行XD用点数換算表!$D$5,IF(M163="ベスト8",現行XD用点数換算表!$E$5,IF(M163="ベスト16",現行XD用点数換算表!$F$5,IF(M163="ベスト32",現行XD用点数換算表!$G$5,"")))))))</f>
        <v>0</v>
      </c>
      <c r="O163" s="12"/>
      <c r="P163" s="8">
        <f>IF(O163="",0,IF(O163="優勝",現行XD用点数換算表!$B$6,IF(O163="準優勝",現行XD用点数換算表!$C$6,IF(O163="ベスト4",現行XD用点数換算表!$D$6,IF(O163="ベスト8",現行XD用点数換算表!$E$6,IF(O163="ベスト16",現行XD用点数換算表!$F$6,IF(O163="ベスト32",現行XD用点数換算表!$G$6,"")))))))</f>
        <v>0</v>
      </c>
      <c r="Q163" s="12"/>
      <c r="R163" s="8">
        <f>IF(Q163="",0,IF(Q163="優勝",現行XD用点数換算表!$B$7,IF(Q163="準優勝",現行XD用点数換算表!$C$7,IF(Q163="ベスト4",現行XD用点数換算表!$D$7,IF(Q163="ベスト8",現行XD用点数換算表!$E$7,現行XD用点数換算表!$F$7)))))</f>
        <v>0</v>
      </c>
      <c r="S163" s="12"/>
      <c r="T163" s="8">
        <f>IF(S163="",0,IF(S163="優勝",現行XD用点数換算表!$B$8,IF(S163="準優勝",現行XD用点数換算表!$C$8,IF(S163="ベスト4",現行XD用点数換算表!$D$8,IF(S163="ベスト8",現行XD用点数換算表!$E$8,現行XD用点数換算表!$F$8)))))</f>
        <v>0</v>
      </c>
      <c r="U163" s="12"/>
      <c r="V163" s="14">
        <f>IF(U163="",0,IF(U163="優勝",現行XD用点数換算表!$B$13,IF(U163="準優勝",現行XD用点数換算表!$C$13,IF(U163="ベスト4",現行XD用点数換算表!$D$13,現行XD用点数換算表!$E$13))))</f>
        <v>0</v>
      </c>
      <c r="W163" s="12"/>
      <c r="X163" s="8">
        <f>IF(W163="",0,IF(W163="優勝",現行XD用点数換算表!$B$14,IF(W163="準優勝",現行XD用点数換算表!$C$14,IF(W163="ベスト4",現行XD用点数換算表!$D$14,現行XD用点数換算表!$E$14))))</f>
        <v>0</v>
      </c>
      <c r="Y163" s="12"/>
      <c r="Z163" s="8">
        <f>IF(Y163="",0,IF(Y163="優勝",[5]現行XD用点数換算表!$B$15,IF(Y163="準優勝",[5]現行XD用点数換算表!$C$15,IF(Y163="ベスト4",[5]現行XD用点数換算表!$D$15,IF(Y163="ベスト8",[5]現行XD用点数換算表!$E$15,IF(Y163="ベスト16",[5]現行XD用点数換算表!$F$15,IF(Y163="ベスト32",[5]現行XD用点数換算表!$G$15,"")))))))</f>
        <v>0</v>
      </c>
      <c r="AA163" s="12"/>
      <c r="AB163" s="8">
        <f>IF(AA163="",0,IF(AA163="優勝",現行XD用点数換算表!$B$16,IF(AA163="準優勝",現行XD用点数換算表!$C$16,IF(AA163="ベスト4",現行XD用点数換算表!$D$16,IF(AA163="ベスト8",現行XD用点数換算表!$E$16,IF(AA163="ベスト16",現行XD用点数換算表!$F$16,IF(AA163="ベスト32",現行XD用点数換算表!$G$16,"")))))))</f>
        <v>0</v>
      </c>
      <c r="AC163" s="12"/>
      <c r="AD163" s="8">
        <f>IF(AC163="",0,IF(AC163="優勝",現行XD用点数換算表!$B$17,IF(AC163="準優勝",現行XD用点数換算表!$C$17,IF(AC163="ベスト4",現行XD用点数換算表!$D$17,IF(AC163="ベスト8",現行XD用点数換算表!$E$17,IF(AC163="ベスト16",現行XD用点数換算表!$F$17,IF(AC163="ベスト32",現行XD用点数換算表!$G$17,"")))))))</f>
        <v>0</v>
      </c>
      <c r="AE163" s="12"/>
      <c r="AF163" s="8">
        <f>IF(AE163="",0,IF(AE163="優勝",現行XD用点数換算表!$B$18,IF(AE163="準優勝",現行XD用点数換算表!$C$18,IF(AE163="ベスト4",現行XD用点数換算表!$D$18,IF(AE163="ベスト8",現行XD用点数換算表!$E$18,現行XD用点数換算表!$F$18)))))</f>
        <v>0</v>
      </c>
      <c r="AG163" s="12"/>
      <c r="AH163" s="8">
        <f>IF(AG163="",0,IF(AG163="優勝",現行XD用点数換算表!$B$19,IF(AG163="準優勝",現行XD用点数換算表!$C$19,IF(AG163="ベスト4",現行XD用点数換算表!$D$19,IF(AG163="ベスト8",現行XD用点数換算表!$E$19,現行XD用点数換算表!$F$19)))))</f>
        <v>0</v>
      </c>
      <c r="AI163" s="8">
        <f t="shared" si="22"/>
        <v>0</v>
      </c>
      <c r="AJ163" s="57"/>
    </row>
    <row r="164" spans="1:36" ht="15" customHeight="1" x14ac:dyDescent="0.55000000000000004">
      <c r="A164" s="56">
        <v>81</v>
      </c>
      <c r="B164" s="12"/>
      <c r="C164" s="12"/>
      <c r="D164" s="12"/>
      <c r="E164" s="8"/>
      <c r="F164" s="12"/>
      <c r="G164" s="12"/>
      <c r="H164" s="13">
        <f>IF(G164="",0,IF(G164="優勝",現行XD用点数換算表!$B$2,IF(G164="準優勝",現行XD用点数換算表!$C$2,IF(G164="ベスト4",現行XD用点数換算表!$D$2,現行XD用点数換算表!$E$2))))</f>
        <v>0</v>
      </c>
      <c r="I164" s="12"/>
      <c r="J164" s="8">
        <f>IF(I164="",0,IF(I164="優勝",現行XD用点数換算表!$B$3,IF(I164="準優勝",現行XD用点数換算表!$C$3,IF(I164="ベスト4",現行XD用点数換算表!$D$3,現行XD用点数換算表!$E$3))))</f>
        <v>0</v>
      </c>
      <c r="K164" s="12"/>
      <c r="L164" s="8">
        <f>IF(K164="",0,IF(K164="優勝",[5]現行XD用点数換算表!$B$4,IF(K164="準優勝",[5]現行XD用点数換算表!$C$4,IF(K164="ベスト4",[5]現行XD用点数換算表!$D$4,IF(K164="ベスト8",[5]現行XD用点数換算表!$E$4,IF(K164="ベスト16",[5]現行XD用点数換算表!$F$4,IF(K164="ベスト32",[5]現行XD用点数換算表!$G$4,"")))))))</f>
        <v>0</v>
      </c>
      <c r="M164" s="12"/>
      <c r="N164" s="8">
        <f>IF(M164="",0,IF(M164="優勝",現行XD用点数換算表!$B$5,IF(M164="準優勝",現行XD用点数換算表!$C$5,IF(M164="ベスト4",現行XD用点数換算表!$D$5,IF(M164="ベスト8",現行XD用点数換算表!$E$5,IF(M164="ベスト16",現行XD用点数換算表!$F$5,IF(M164="ベスト32",現行XD用点数換算表!$G$5,"")))))))</f>
        <v>0</v>
      </c>
      <c r="O164" s="12"/>
      <c r="P164" s="8">
        <f>IF(O164="",0,IF(O164="優勝",現行XD用点数換算表!$B$6,IF(O164="準優勝",現行XD用点数換算表!$C$6,IF(O164="ベスト4",現行XD用点数換算表!$D$6,IF(O164="ベスト8",現行XD用点数換算表!$E$6,IF(O164="ベスト16",現行XD用点数換算表!$F$6,IF(O164="ベスト32",現行XD用点数換算表!$G$6,"")))))))</f>
        <v>0</v>
      </c>
      <c r="Q164" s="12"/>
      <c r="R164" s="8">
        <f>IF(Q164="",0,IF(Q164="優勝",現行XD用点数換算表!$B$7,IF(Q164="準優勝",現行XD用点数換算表!$C$7,IF(Q164="ベスト4",現行XD用点数換算表!$D$7,IF(Q164="ベスト8",現行XD用点数換算表!$E$7,現行XD用点数換算表!$F$7)))))</f>
        <v>0</v>
      </c>
      <c r="S164" s="12"/>
      <c r="T164" s="8">
        <f>IF(S164="",0,IF(S164="優勝",現行XD用点数換算表!$B$8,IF(S164="準優勝",現行XD用点数換算表!$C$8,IF(S164="ベスト4",現行XD用点数換算表!$D$8,IF(S164="ベスト8",現行XD用点数換算表!$E$8,現行XD用点数換算表!$F$8)))))</f>
        <v>0</v>
      </c>
      <c r="U164" s="12"/>
      <c r="V164" s="14">
        <f>IF(U164="",0,IF(U164="優勝",現行XD用点数換算表!$B$13,IF(U164="準優勝",現行XD用点数換算表!$C$13,IF(U164="ベスト4",現行XD用点数換算表!$D$13,現行XD用点数換算表!$E$13))))</f>
        <v>0</v>
      </c>
      <c r="W164" s="12"/>
      <c r="X164" s="8">
        <f>IF(W164="",0,IF(W164="優勝",現行XD用点数換算表!$B$14,IF(W164="準優勝",現行XD用点数換算表!$C$14,IF(W164="ベスト4",現行XD用点数換算表!$D$14,現行XD用点数換算表!$E$14))))</f>
        <v>0</v>
      </c>
      <c r="Y164" s="12"/>
      <c r="Z164" s="8">
        <f>IF(Y164="",0,IF(Y164="優勝",[5]現行XD用点数換算表!$B$15,IF(Y164="準優勝",[5]現行XD用点数換算表!$C$15,IF(Y164="ベスト4",[5]現行XD用点数換算表!$D$15,IF(Y164="ベスト8",[5]現行XD用点数換算表!$E$15,IF(Y164="ベスト16",[5]現行XD用点数換算表!$F$15,IF(Y164="ベスト32",[5]現行XD用点数換算表!$G$15,"")))))))</f>
        <v>0</v>
      </c>
      <c r="AA164" s="12"/>
      <c r="AB164" s="8">
        <f>IF(AA164="",0,IF(AA164="優勝",現行XD用点数換算表!$B$16,IF(AA164="準優勝",現行XD用点数換算表!$C$16,IF(AA164="ベスト4",現行XD用点数換算表!$D$16,IF(AA164="ベスト8",現行XD用点数換算表!$E$16,IF(AA164="ベスト16",現行XD用点数換算表!$F$16,IF(AA164="ベスト32",現行XD用点数換算表!$G$16,"")))))))</f>
        <v>0</v>
      </c>
      <c r="AC164" s="12"/>
      <c r="AD164" s="8">
        <f>IF(AC164="",0,IF(AC164="優勝",現行XD用点数換算表!$B$17,IF(AC164="準優勝",現行XD用点数換算表!$C$17,IF(AC164="ベスト4",現行XD用点数換算表!$D$17,IF(AC164="ベスト8",現行XD用点数換算表!$E$17,IF(AC164="ベスト16",現行XD用点数換算表!$F$17,IF(AC164="ベスト32",現行XD用点数換算表!$G$17,"")))))))</f>
        <v>0</v>
      </c>
      <c r="AE164" s="12"/>
      <c r="AF164" s="8">
        <f>IF(AE164="",0,IF(AE164="優勝",現行XD用点数換算表!$B$18,IF(AE164="準優勝",現行XD用点数換算表!$C$18,IF(AE164="ベスト4",現行XD用点数換算表!$D$18,IF(AE164="ベスト8",現行XD用点数換算表!$E$18,現行XD用点数換算表!$F$18)))))</f>
        <v>0</v>
      </c>
      <c r="AG164" s="12"/>
      <c r="AH164" s="8">
        <f>IF(AG164="",0,IF(AG164="優勝",現行XD用点数換算表!$B$19,IF(AG164="準優勝",現行XD用点数換算表!$C$19,IF(AG164="ベスト4",現行XD用点数換算表!$D$19,IF(AG164="ベスト8",現行XD用点数換算表!$E$19,現行XD用点数換算表!$F$19)))))</f>
        <v>0</v>
      </c>
      <c r="AI164" s="8">
        <f t="shared" si="22"/>
        <v>0</v>
      </c>
      <c r="AJ164" s="56">
        <f t="shared" si="23"/>
        <v>0</v>
      </c>
    </row>
    <row r="165" spans="1:36" ht="15" customHeight="1" x14ac:dyDescent="0.55000000000000004">
      <c r="A165" s="57"/>
      <c r="B165" s="12"/>
      <c r="C165" s="12"/>
      <c r="D165" s="12"/>
      <c r="E165" s="8"/>
      <c r="F165" s="12"/>
      <c r="G165" s="12"/>
      <c r="H165" s="13">
        <f>IF(G165="",0,IF(G165="優勝",現行XD用点数換算表!$B$2,IF(G165="準優勝",現行XD用点数換算表!$C$2,IF(G165="ベスト4",現行XD用点数換算表!$D$2,現行XD用点数換算表!$E$2))))</f>
        <v>0</v>
      </c>
      <c r="I165" s="12"/>
      <c r="J165" s="8">
        <f>IF(I165="",0,IF(I165="優勝",現行XD用点数換算表!$B$3,IF(I165="準優勝",現行XD用点数換算表!$C$3,IF(I165="ベスト4",現行XD用点数換算表!$D$3,現行XD用点数換算表!$E$3))))</f>
        <v>0</v>
      </c>
      <c r="K165" s="12"/>
      <c r="L165" s="8">
        <f>IF(K165="",0,IF(K165="優勝",[5]現行XD用点数換算表!$B$4,IF(K165="準優勝",[5]現行XD用点数換算表!$C$4,IF(K165="ベスト4",[5]現行XD用点数換算表!$D$4,IF(K165="ベスト8",[5]現行XD用点数換算表!$E$4,IF(K165="ベスト16",[5]現行XD用点数換算表!$F$4,IF(K165="ベスト32",[5]現行XD用点数換算表!$G$4,"")))))))</f>
        <v>0</v>
      </c>
      <c r="M165" s="12"/>
      <c r="N165" s="8">
        <f>IF(M165="",0,IF(M165="優勝",現行XD用点数換算表!$B$5,IF(M165="準優勝",現行XD用点数換算表!$C$5,IF(M165="ベスト4",現行XD用点数換算表!$D$5,IF(M165="ベスト8",現行XD用点数換算表!$E$5,IF(M165="ベスト16",現行XD用点数換算表!$F$5,IF(M165="ベスト32",現行XD用点数換算表!$G$5,"")))))))</f>
        <v>0</v>
      </c>
      <c r="O165" s="12"/>
      <c r="P165" s="8">
        <f>IF(O165="",0,IF(O165="優勝",現行XD用点数換算表!$B$6,IF(O165="準優勝",現行XD用点数換算表!$C$6,IF(O165="ベスト4",現行XD用点数換算表!$D$6,IF(O165="ベスト8",現行XD用点数換算表!$E$6,IF(O165="ベスト16",現行XD用点数換算表!$F$6,IF(O165="ベスト32",現行XD用点数換算表!$G$6,"")))))))</f>
        <v>0</v>
      </c>
      <c r="Q165" s="12"/>
      <c r="R165" s="8">
        <f>IF(Q165="",0,IF(Q165="優勝",現行XD用点数換算表!$B$7,IF(Q165="準優勝",現行XD用点数換算表!$C$7,IF(Q165="ベスト4",現行XD用点数換算表!$D$7,IF(Q165="ベスト8",現行XD用点数換算表!$E$7,現行XD用点数換算表!$F$7)))))</f>
        <v>0</v>
      </c>
      <c r="S165" s="12"/>
      <c r="T165" s="8">
        <f>IF(S165="",0,IF(S165="優勝",現行XD用点数換算表!$B$8,IF(S165="準優勝",現行XD用点数換算表!$C$8,IF(S165="ベスト4",現行XD用点数換算表!$D$8,IF(S165="ベスト8",現行XD用点数換算表!$E$8,現行XD用点数換算表!$F$8)))))</f>
        <v>0</v>
      </c>
      <c r="U165" s="12"/>
      <c r="V165" s="14">
        <f>IF(U165="",0,IF(U165="優勝",現行XD用点数換算表!$B$13,IF(U165="準優勝",現行XD用点数換算表!$C$13,IF(U165="ベスト4",現行XD用点数換算表!$D$13,現行XD用点数換算表!$E$13))))</f>
        <v>0</v>
      </c>
      <c r="W165" s="12"/>
      <c r="X165" s="8">
        <f>IF(W165="",0,IF(W165="優勝",現行XD用点数換算表!$B$14,IF(W165="準優勝",現行XD用点数換算表!$C$14,IF(W165="ベスト4",現行XD用点数換算表!$D$14,現行XD用点数換算表!$E$14))))</f>
        <v>0</v>
      </c>
      <c r="Y165" s="12"/>
      <c r="Z165" s="8">
        <f>IF(Y165="",0,IF(Y165="優勝",[5]現行XD用点数換算表!$B$15,IF(Y165="準優勝",[5]現行XD用点数換算表!$C$15,IF(Y165="ベスト4",[5]現行XD用点数換算表!$D$15,IF(Y165="ベスト8",[5]現行XD用点数換算表!$E$15,IF(Y165="ベスト16",[5]現行XD用点数換算表!$F$15,IF(Y165="ベスト32",[5]現行XD用点数換算表!$G$15,"")))))))</f>
        <v>0</v>
      </c>
      <c r="AA165" s="12"/>
      <c r="AB165" s="8">
        <f>IF(AA165="",0,IF(AA165="優勝",現行XD用点数換算表!$B$16,IF(AA165="準優勝",現行XD用点数換算表!$C$16,IF(AA165="ベスト4",現行XD用点数換算表!$D$16,IF(AA165="ベスト8",現行XD用点数換算表!$E$16,IF(AA165="ベスト16",現行XD用点数換算表!$F$16,IF(AA165="ベスト32",現行XD用点数換算表!$G$16,"")))))))</f>
        <v>0</v>
      </c>
      <c r="AC165" s="12"/>
      <c r="AD165" s="8">
        <f>IF(AC165="",0,IF(AC165="優勝",現行XD用点数換算表!$B$17,IF(AC165="準優勝",現行XD用点数換算表!$C$17,IF(AC165="ベスト4",現行XD用点数換算表!$D$17,IF(AC165="ベスト8",現行XD用点数換算表!$E$17,IF(AC165="ベスト16",現行XD用点数換算表!$F$17,IF(AC165="ベスト32",現行XD用点数換算表!$G$17,"")))))))</f>
        <v>0</v>
      </c>
      <c r="AE165" s="12"/>
      <c r="AF165" s="8">
        <f>IF(AE165="",0,IF(AE165="優勝",現行XD用点数換算表!$B$18,IF(AE165="準優勝",現行XD用点数換算表!$C$18,IF(AE165="ベスト4",現行XD用点数換算表!$D$18,IF(AE165="ベスト8",現行XD用点数換算表!$E$18,現行XD用点数換算表!$F$18)))))</f>
        <v>0</v>
      </c>
      <c r="AG165" s="12"/>
      <c r="AH165" s="8">
        <f>IF(AG165="",0,IF(AG165="優勝",現行XD用点数換算表!$B$19,IF(AG165="準優勝",現行XD用点数換算表!$C$19,IF(AG165="ベスト4",現行XD用点数換算表!$D$19,IF(AG165="ベスト8",現行XD用点数換算表!$E$19,現行XD用点数換算表!$F$19)))))</f>
        <v>0</v>
      </c>
      <c r="AI165" s="8">
        <f t="shared" si="22"/>
        <v>0</v>
      </c>
      <c r="AJ165" s="57"/>
    </row>
    <row r="166" spans="1:36" ht="15" customHeight="1" x14ac:dyDescent="0.55000000000000004">
      <c r="A166" s="56">
        <v>82</v>
      </c>
      <c r="B166" s="12"/>
      <c r="C166" s="12"/>
      <c r="D166" s="12"/>
      <c r="E166" s="8"/>
      <c r="F166" s="8"/>
      <c r="G166" s="12"/>
      <c r="H166" s="13">
        <f>IF(G166="",0,IF(G166="優勝",現行XD用点数換算表!$B$2,IF(G166="準優勝",現行XD用点数換算表!$C$2,IF(G166="ベスト4",現行XD用点数換算表!$D$2,現行XD用点数換算表!$E$2))))</f>
        <v>0</v>
      </c>
      <c r="I166" s="12"/>
      <c r="J166" s="8">
        <f>IF(I166="",0,IF(I166="優勝",現行XD用点数換算表!$B$3,IF(I166="準優勝",現行XD用点数換算表!$C$3,IF(I166="ベスト4",現行XD用点数換算表!$D$3,現行XD用点数換算表!$E$3))))</f>
        <v>0</v>
      </c>
      <c r="K166" s="12"/>
      <c r="L166" s="8">
        <f>IF(K166="",0,IF(K166="優勝",[5]現行XD用点数換算表!$B$4,IF(K166="準優勝",[5]現行XD用点数換算表!$C$4,IF(K166="ベスト4",[5]現行XD用点数換算表!$D$4,IF(K166="ベスト8",[5]現行XD用点数換算表!$E$4,IF(K166="ベスト16",[5]現行XD用点数換算表!$F$4,IF(K166="ベスト32",[5]現行XD用点数換算表!$G$4,"")))))))</f>
        <v>0</v>
      </c>
      <c r="M166" s="12"/>
      <c r="N166" s="8">
        <f>IF(M166="",0,IF(M166="優勝",現行XD用点数換算表!$B$5,IF(M166="準優勝",現行XD用点数換算表!$C$5,IF(M166="ベスト4",現行XD用点数換算表!$D$5,IF(M166="ベスト8",現行XD用点数換算表!$E$5,IF(M166="ベスト16",現行XD用点数換算表!$F$5,IF(M166="ベスト32",現行XD用点数換算表!$G$5,"")))))))</f>
        <v>0</v>
      </c>
      <c r="O166" s="12"/>
      <c r="P166" s="8">
        <f>IF(O166="",0,IF(O166="優勝",現行XD用点数換算表!$B$6,IF(O166="準優勝",現行XD用点数換算表!$C$6,IF(O166="ベスト4",現行XD用点数換算表!$D$6,IF(O166="ベスト8",現行XD用点数換算表!$E$6,IF(O166="ベスト16",現行XD用点数換算表!$F$6,IF(O166="ベスト32",現行XD用点数換算表!$G$6,"")))))))</f>
        <v>0</v>
      </c>
      <c r="Q166" s="12"/>
      <c r="R166" s="8">
        <f>IF(Q166="",0,IF(Q166="優勝",現行XD用点数換算表!$B$7,IF(Q166="準優勝",現行XD用点数換算表!$C$7,IF(Q166="ベスト4",現行XD用点数換算表!$D$7,IF(Q166="ベスト8",現行XD用点数換算表!$E$7,現行XD用点数換算表!$F$7)))))</f>
        <v>0</v>
      </c>
      <c r="S166" s="12"/>
      <c r="T166" s="8">
        <f>IF(S166="",0,IF(S166="優勝",現行XD用点数換算表!$B$8,IF(S166="準優勝",現行XD用点数換算表!$C$8,IF(S166="ベスト4",現行XD用点数換算表!$D$8,IF(S166="ベスト8",現行XD用点数換算表!$E$8,現行XD用点数換算表!$F$8)))))</f>
        <v>0</v>
      </c>
      <c r="U166" s="12"/>
      <c r="V166" s="14">
        <f>IF(U166="",0,IF(U166="優勝",現行XD用点数換算表!$B$13,IF(U166="準優勝",現行XD用点数換算表!$C$13,IF(U166="ベスト4",現行XD用点数換算表!$D$13,現行XD用点数換算表!$E$13))))</f>
        <v>0</v>
      </c>
      <c r="W166" s="12"/>
      <c r="X166" s="8">
        <f>IF(W166="",0,IF(W166="優勝",現行XD用点数換算表!$B$14,IF(W166="準優勝",現行XD用点数換算表!$C$14,IF(W166="ベスト4",現行XD用点数換算表!$D$14,現行XD用点数換算表!$E$14))))</f>
        <v>0</v>
      </c>
      <c r="Y166" s="12"/>
      <c r="Z166" s="8">
        <f>IF(Y166="",0,IF(Y166="優勝",[5]現行XD用点数換算表!$B$15,IF(Y166="準優勝",[5]現行XD用点数換算表!$C$15,IF(Y166="ベスト4",[5]現行XD用点数換算表!$D$15,IF(Y166="ベスト8",[5]現行XD用点数換算表!$E$15,IF(Y166="ベスト16",[5]現行XD用点数換算表!$F$15,IF(Y166="ベスト32",[5]現行XD用点数換算表!$G$15,"")))))))</f>
        <v>0</v>
      </c>
      <c r="AA166" s="12"/>
      <c r="AB166" s="8">
        <f>IF(AA166="",0,IF(AA166="優勝",現行XD用点数換算表!$B$16,IF(AA166="準優勝",現行XD用点数換算表!$C$16,IF(AA166="ベスト4",現行XD用点数換算表!$D$16,IF(AA166="ベスト8",現行XD用点数換算表!$E$16,IF(AA166="ベスト16",現行XD用点数換算表!$F$16,IF(AA166="ベスト32",現行XD用点数換算表!$G$16,"")))))))</f>
        <v>0</v>
      </c>
      <c r="AC166" s="12"/>
      <c r="AD166" s="8">
        <f>IF(AC166="",0,IF(AC166="優勝",現行XD用点数換算表!$B$17,IF(AC166="準優勝",現行XD用点数換算表!$C$17,IF(AC166="ベスト4",現行XD用点数換算表!$D$17,IF(AC166="ベスト8",現行XD用点数換算表!$E$17,IF(AC166="ベスト16",現行XD用点数換算表!$F$17,IF(AC166="ベスト32",現行XD用点数換算表!$G$17,"")))))))</f>
        <v>0</v>
      </c>
      <c r="AE166" s="12"/>
      <c r="AF166" s="8">
        <f>IF(AE166="",0,IF(AE166="優勝",現行XD用点数換算表!$B$18,IF(AE166="準優勝",現行XD用点数換算表!$C$18,IF(AE166="ベスト4",現行XD用点数換算表!$D$18,IF(AE166="ベスト8",現行XD用点数換算表!$E$18,現行XD用点数換算表!$F$18)))))</f>
        <v>0</v>
      </c>
      <c r="AG166" s="12"/>
      <c r="AH166" s="8">
        <f>IF(AG166="",0,IF(AG166="優勝",現行XD用点数換算表!$B$19,IF(AG166="準優勝",現行XD用点数換算表!$C$19,IF(AG166="ベスト4",現行XD用点数換算表!$D$19,IF(AG166="ベスト8",現行XD用点数換算表!$E$19,現行XD用点数換算表!$F$19)))))</f>
        <v>0</v>
      </c>
      <c r="AI166" s="8">
        <f t="shared" ref="AI166:AI189" si="24">MAX(H166,J166)+SUM(L166:T166)+MAX(V166,X166)+SUM(Z166:AH166)</f>
        <v>0</v>
      </c>
      <c r="AJ166" s="56">
        <f t="shared" si="23"/>
        <v>0</v>
      </c>
    </row>
    <row r="167" spans="1:36" ht="15" customHeight="1" x14ac:dyDescent="0.55000000000000004">
      <c r="A167" s="57"/>
      <c r="B167" s="12"/>
      <c r="C167" s="12"/>
      <c r="D167" s="12"/>
      <c r="E167" s="8"/>
      <c r="F167" s="8"/>
      <c r="G167" s="12"/>
      <c r="H167" s="13">
        <f>IF(G167="",0,IF(G167="優勝",現行XD用点数換算表!$B$2,IF(G167="準優勝",現行XD用点数換算表!$C$2,IF(G167="ベスト4",現行XD用点数換算表!$D$2,現行XD用点数換算表!$E$2))))</f>
        <v>0</v>
      </c>
      <c r="I167" s="12"/>
      <c r="J167" s="8">
        <f>IF(I167="",0,IF(I167="優勝",現行XD用点数換算表!$B$3,IF(I167="準優勝",現行XD用点数換算表!$C$3,IF(I167="ベスト4",現行XD用点数換算表!$D$3,現行XD用点数換算表!$E$3))))</f>
        <v>0</v>
      </c>
      <c r="K167" s="12"/>
      <c r="L167" s="8">
        <f>IF(K167="",0,IF(K167="優勝",[5]現行XD用点数換算表!$B$4,IF(K167="準優勝",[5]現行XD用点数換算表!$C$4,IF(K167="ベスト4",[5]現行XD用点数換算表!$D$4,IF(K167="ベスト8",[5]現行XD用点数換算表!$E$4,IF(K167="ベスト16",[5]現行XD用点数換算表!$F$4,IF(K167="ベスト32",[5]現行XD用点数換算表!$G$4,"")))))))</f>
        <v>0</v>
      </c>
      <c r="M167" s="12"/>
      <c r="N167" s="8">
        <f>IF(M167="",0,IF(M167="優勝",現行XD用点数換算表!$B$5,IF(M167="準優勝",現行XD用点数換算表!$C$5,IF(M167="ベスト4",現行XD用点数換算表!$D$5,IF(M167="ベスト8",現行XD用点数換算表!$E$5,IF(M167="ベスト16",現行XD用点数換算表!$F$5,IF(M167="ベスト32",現行XD用点数換算表!$G$5,"")))))))</f>
        <v>0</v>
      </c>
      <c r="O167" s="12"/>
      <c r="P167" s="8">
        <f>IF(O167="",0,IF(O167="優勝",現行XD用点数換算表!$B$6,IF(O167="準優勝",現行XD用点数換算表!$C$6,IF(O167="ベスト4",現行XD用点数換算表!$D$6,IF(O167="ベスト8",現行XD用点数換算表!$E$6,IF(O167="ベスト16",現行XD用点数換算表!$F$6,IF(O167="ベスト32",現行XD用点数換算表!$G$6,"")))))))</f>
        <v>0</v>
      </c>
      <c r="Q167" s="12"/>
      <c r="R167" s="8">
        <f>IF(Q167="",0,IF(Q167="優勝",現行XD用点数換算表!$B$7,IF(Q167="準優勝",現行XD用点数換算表!$C$7,IF(Q167="ベスト4",現行XD用点数換算表!$D$7,IF(Q167="ベスト8",現行XD用点数換算表!$E$7,現行XD用点数換算表!$F$7)))))</f>
        <v>0</v>
      </c>
      <c r="S167" s="12"/>
      <c r="T167" s="8">
        <f>IF(S167="",0,IF(S167="優勝",現行XD用点数換算表!$B$8,IF(S167="準優勝",現行XD用点数換算表!$C$8,IF(S167="ベスト4",現行XD用点数換算表!$D$8,IF(S167="ベスト8",現行XD用点数換算表!$E$8,現行XD用点数換算表!$F$8)))))</f>
        <v>0</v>
      </c>
      <c r="U167" s="12"/>
      <c r="V167" s="14">
        <f>IF(U167="",0,IF(U167="優勝",現行XD用点数換算表!$B$13,IF(U167="準優勝",現行XD用点数換算表!$C$13,IF(U167="ベスト4",現行XD用点数換算表!$D$13,現行XD用点数換算表!$E$13))))</f>
        <v>0</v>
      </c>
      <c r="W167" s="12"/>
      <c r="X167" s="8">
        <f>IF(W167="",0,IF(W167="優勝",現行XD用点数換算表!$B$14,IF(W167="準優勝",現行XD用点数換算表!$C$14,IF(W167="ベスト4",現行XD用点数換算表!$D$14,現行XD用点数換算表!$E$14))))</f>
        <v>0</v>
      </c>
      <c r="Y167" s="12"/>
      <c r="Z167" s="8">
        <f>IF(Y167="",0,IF(Y167="優勝",[5]現行XD用点数換算表!$B$15,IF(Y167="準優勝",[5]現行XD用点数換算表!$C$15,IF(Y167="ベスト4",[5]現行XD用点数換算表!$D$15,IF(Y167="ベスト8",[5]現行XD用点数換算表!$E$15,IF(Y167="ベスト16",[5]現行XD用点数換算表!$F$15,IF(Y167="ベスト32",[5]現行XD用点数換算表!$G$15,"")))))))</f>
        <v>0</v>
      </c>
      <c r="AA167" s="12"/>
      <c r="AB167" s="8">
        <f>IF(AA167="",0,IF(AA167="優勝",現行XD用点数換算表!$B$16,IF(AA167="準優勝",現行XD用点数換算表!$C$16,IF(AA167="ベスト4",現行XD用点数換算表!$D$16,IF(AA167="ベスト8",現行XD用点数換算表!$E$16,IF(AA167="ベスト16",現行XD用点数換算表!$F$16,IF(AA167="ベスト32",現行XD用点数換算表!$G$16,"")))))))</f>
        <v>0</v>
      </c>
      <c r="AC167" s="12"/>
      <c r="AD167" s="8">
        <f>IF(AC167="",0,IF(AC167="優勝",現行XD用点数換算表!$B$17,IF(AC167="準優勝",現行XD用点数換算表!$C$17,IF(AC167="ベスト4",現行XD用点数換算表!$D$17,IF(AC167="ベスト8",現行XD用点数換算表!$E$17,IF(AC167="ベスト16",現行XD用点数換算表!$F$17,IF(AC167="ベスト32",現行XD用点数換算表!$G$17,"")))))))</f>
        <v>0</v>
      </c>
      <c r="AE167" s="12"/>
      <c r="AF167" s="8">
        <f>IF(AE167="",0,IF(AE167="優勝",現行XD用点数換算表!$B$18,IF(AE167="準優勝",現行XD用点数換算表!$C$18,IF(AE167="ベスト4",現行XD用点数換算表!$D$18,IF(AE167="ベスト8",現行XD用点数換算表!$E$18,現行XD用点数換算表!$F$18)))))</f>
        <v>0</v>
      </c>
      <c r="AG167" s="12"/>
      <c r="AH167" s="8">
        <f>IF(AG167="",0,IF(AG167="優勝",現行XD用点数換算表!$B$19,IF(AG167="準優勝",現行XD用点数換算表!$C$19,IF(AG167="ベスト4",現行XD用点数換算表!$D$19,IF(AG167="ベスト8",現行XD用点数換算表!$E$19,現行XD用点数換算表!$F$19)))))</f>
        <v>0</v>
      </c>
      <c r="AI167" s="8">
        <f t="shared" si="24"/>
        <v>0</v>
      </c>
      <c r="AJ167" s="57"/>
    </row>
    <row r="168" spans="1:36" ht="15" customHeight="1" x14ac:dyDescent="0.55000000000000004">
      <c r="A168" s="56">
        <v>83</v>
      </c>
      <c r="B168" s="12"/>
      <c r="C168" s="12"/>
      <c r="D168" s="12"/>
      <c r="E168" s="8"/>
      <c r="F168" s="8"/>
      <c r="G168" s="12"/>
      <c r="H168" s="13">
        <f>IF(G168="",0,IF(G168="優勝",現行XD用点数換算表!$B$2,IF(G168="準優勝",現行XD用点数換算表!$C$2,IF(G168="ベスト4",現行XD用点数換算表!$D$2,現行XD用点数換算表!$E$2))))</f>
        <v>0</v>
      </c>
      <c r="I168" s="12"/>
      <c r="J168" s="8">
        <f>IF(I168="",0,IF(I168="優勝",現行XD用点数換算表!$B$3,IF(I168="準優勝",現行XD用点数換算表!$C$3,IF(I168="ベスト4",現行XD用点数換算表!$D$3,現行XD用点数換算表!$E$3))))</f>
        <v>0</v>
      </c>
      <c r="K168" s="12"/>
      <c r="L168" s="8">
        <f>IF(K168="",0,IF(K168="優勝",[5]現行XD用点数換算表!$B$4,IF(K168="準優勝",[5]現行XD用点数換算表!$C$4,IF(K168="ベスト4",[5]現行XD用点数換算表!$D$4,IF(K168="ベスト8",[5]現行XD用点数換算表!$E$4,IF(K168="ベスト16",[5]現行XD用点数換算表!$F$4,IF(K168="ベスト32",[5]現行XD用点数換算表!$G$4,"")))))))</f>
        <v>0</v>
      </c>
      <c r="M168" s="12"/>
      <c r="N168" s="8">
        <f>IF(M168="",0,IF(M168="優勝",現行XD用点数換算表!$B$5,IF(M168="準優勝",現行XD用点数換算表!$C$5,IF(M168="ベスト4",現行XD用点数換算表!$D$5,IF(M168="ベスト8",現行XD用点数換算表!$E$5,IF(M168="ベスト16",現行XD用点数換算表!$F$5,IF(M168="ベスト32",現行XD用点数換算表!$G$5,"")))))))</f>
        <v>0</v>
      </c>
      <c r="O168" s="12"/>
      <c r="P168" s="8">
        <f>IF(O168="",0,IF(O168="優勝",現行XD用点数換算表!$B$6,IF(O168="準優勝",現行XD用点数換算表!$C$6,IF(O168="ベスト4",現行XD用点数換算表!$D$6,IF(O168="ベスト8",現行XD用点数換算表!$E$6,IF(O168="ベスト16",現行XD用点数換算表!$F$6,IF(O168="ベスト32",現行XD用点数換算表!$G$6,"")))))))</f>
        <v>0</v>
      </c>
      <c r="Q168" s="12"/>
      <c r="R168" s="8">
        <f>IF(Q168="",0,IF(Q168="優勝",現行XD用点数換算表!$B$7,IF(Q168="準優勝",現行XD用点数換算表!$C$7,IF(Q168="ベスト4",現行XD用点数換算表!$D$7,IF(Q168="ベスト8",現行XD用点数換算表!$E$7,現行XD用点数換算表!$F$7)))))</f>
        <v>0</v>
      </c>
      <c r="S168" s="12"/>
      <c r="T168" s="8">
        <f>IF(S168="",0,IF(S168="優勝",現行XD用点数換算表!$B$8,IF(S168="準優勝",現行XD用点数換算表!$C$8,IF(S168="ベスト4",現行XD用点数換算表!$D$8,IF(S168="ベスト8",現行XD用点数換算表!$E$8,現行XD用点数換算表!$F$8)))))</f>
        <v>0</v>
      </c>
      <c r="U168" s="12"/>
      <c r="V168" s="14">
        <f>IF(U168="",0,IF(U168="優勝",現行XD用点数換算表!$B$13,IF(U168="準優勝",現行XD用点数換算表!$C$13,IF(U168="ベスト4",現行XD用点数換算表!$D$13,現行XD用点数換算表!$E$13))))</f>
        <v>0</v>
      </c>
      <c r="W168" s="12"/>
      <c r="X168" s="8">
        <f>IF(W168="",0,IF(W168="優勝",現行XD用点数換算表!$B$14,IF(W168="準優勝",現行XD用点数換算表!$C$14,IF(W168="ベスト4",現行XD用点数換算表!$D$14,現行XD用点数換算表!$E$14))))</f>
        <v>0</v>
      </c>
      <c r="Y168" s="12"/>
      <c r="Z168" s="8">
        <f>IF(Y168="",0,IF(Y168="優勝",[5]現行XD用点数換算表!$B$15,IF(Y168="準優勝",[5]現行XD用点数換算表!$C$15,IF(Y168="ベスト4",[5]現行XD用点数換算表!$D$15,IF(Y168="ベスト8",[5]現行XD用点数換算表!$E$15,IF(Y168="ベスト16",[5]現行XD用点数換算表!$F$15,IF(Y168="ベスト32",[5]現行XD用点数換算表!$G$15,"")))))))</f>
        <v>0</v>
      </c>
      <c r="AA168" s="12"/>
      <c r="AB168" s="8">
        <f>IF(AA168="",0,IF(AA168="優勝",現行XD用点数換算表!$B$16,IF(AA168="準優勝",現行XD用点数換算表!$C$16,IF(AA168="ベスト4",現行XD用点数換算表!$D$16,IF(AA168="ベスト8",現行XD用点数換算表!$E$16,IF(AA168="ベスト16",現行XD用点数換算表!$F$16,IF(AA168="ベスト32",現行XD用点数換算表!$G$16,"")))))))</f>
        <v>0</v>
      </c>
      <c r="AC168" s="12"/>
      <c r="AD168" s="8">
        <f>IF(AC168="",0,IF(AC168="優勝",現行XD用点数換算表!$B$17,IF(AC168="準優勝",現行XD用点数換算表!$C$17,IF(AC168="ベスト4",現行XD用点数換算表!$D$17,IF(AC168="ベスト8",現行XD用点数換算表!$E$17,IF(AC168="ベスト16",現行XD用点数換算表!$F$17,IF(AC168="ベスト32",現行XD用点数換算表!$G$17,"")))))))</f>
        <v>0</v>
      </c>
      <c r="AE168" s="12"/>
      <c r="AF168" s="8">
        <f>IF(AE168="",0,IF(AE168="優勝",現行XD用点数換算表!$B$18,IF(AE168="準優勝",現行XD用点数換算表!$C$18,IF(AE168="ベスト4",現行XD用点数換算表!$D$18,IF(AE168="ベスト8",現行XD用点数換算表!$E$18,現行XD用点数換算表!$F$18)))))</f>
        <v>0</v>
      </c>
      <c r="AG168" s="12"/>
      <c r="AH168" s="8">
        <f>IF(AG168="",0,IF(AG168="優勝",現行XD用点数換算表!$B$19,IF(AG168="準優勝",現行XD用点数換算表!$C$19,IF(AG168="ベスト4",現行XD用点数換算表!$D$19,IF(AG168="ベスト8",現行XD用点数換算表!$E$19,現行XD用点数換算表!$F$19)))))</f>
        <v>0</v>
      </c>
      <c r="AI168" s="8">
        <f t="shared" si="24"/>
        <v>0</v>
      </c>
      <c r="AJ168" s="56">
        <f t="shared" si="23"/>
        <v>0</v>
      </c>
    </row>
    <row r="169" spans="1:36" ht="15" customHeight="1" x14ac:dyDescent="0.55000000000000004">
      <c r="A169" s="57"/>
      <c r="B169" s="12"/>
      <c r="C169" s="12"/>
      <c r="D169" s="12"/>
      <c r="E169" s="8"/>
      <c r="F169" s="8"/>
      <c r="G169" s="12"/>
      <c r="H169" s="13">
        <f>IF(G169="",0,IF(G169="優勝",現行XD用点数換算表!$B$2,IF(G169="準優勝",現行XD用点数換算表!$C$2,IF(G169="ベスト4",現行XD用点数換算表!$D$2,現行XD用点数換算表!$E$2))))</f>
        <v>0</v>
      </c>
      <c r="I169" s="12"/>
      <c r="J169" s="8">
        <f>IF(I169="",0,IF(I169="優勝",現行XD用点数換算表!$B$3,IF(I169="準優勝",現行XD用点数換算表!$C$3,IF(I169="ベスト4",現行XD用点数換算表!$D$3,現行XD用点数換算表!$E$3))))</f>
        <v>0</v>
      </c>
      <c r="K169" s="12"/>
      <c r="L169" s="8">
        <f>IF(K169="",0,IF(K169="優勝",[5]現行XD用点数換算表!$B$4,IF(K169="準優勝",[5]現行XD用点数換算表!$C$4,IF(K169="ベスト4",[5]現行XD用点数換算表!$D$4,IF(K169="ベスト8",[5]現行XD用点数換算表!$E$4,IF(K169="ベスト16",[5]現行XD用点数換算表!$F$4,IF(K169="ベスト32",[5]現行XD用点数換算表!$G$4,"")))))))</f>
        <v>0</v>
      </c>
      <c r="M169" s="12"/>
      <c r="N169" s="8">
        <f>IF(M169="",0,IF(M169="優勝",現行XD用点数換算表!$B$5,IF(M169="準優勝",現行XD用点数換算表!$C$5,IF(M169="ベスト4",現行XD用点数換算表!$D$5,IF(M169="ベスト8",現行XD用点数換算表!$E$5,IF(M169="ベスト16",現行XD用点数換算表!$F$5,IF(M169="ベスト32",現行XD用点数換算表!$G$5,"")))))))</f>
        <v>0</v>
      </c>
      <c r="O169" s="12"/>
      <c r="P169" s="8">
        <f>IF(O169="",0,IF(O169="優勝",現行XD用点数換算表!$B$6,IF(O169="準優勝",現行XD用点数換算表!$C$6,IF(O169="ベスト4",現行XD用点数換算表!$D$6,IF(O169="ベスト8",現行XD用点数換算表!$E$6,IF(O169="ベスト16",現行XD用点数換算表!$F$6,IF(O169="ベスト32",現行XD用点数換算表!$G$6,"")))))))</f>
        <v>0</v>
      </c>
      <c r="Q169" s="12"/>
      <c r="R169" s="8">
        <f>IF(Q169="",0,IF(Q169="優勝",現行XD用点数換算表!$B$7,IF(Q169="準優勝",現行XD用点数換算表!$C$7,IF(Q169="ベスト4",現行XD用点数換算表!$D$7,IF(Q169="ベスト8",現行XD用点数換算表!$E$7,現行XD用点数換算表!$F$7)))))</f>
        <v>0</v>
      </c>
      <c r="S169" s="12"/>
      <c r="T169" s="8">
        <f>IF(S169="",0,IF(S169="優勝",現行XD用点数換算表!$B$8,IF(S169="準優勝",現行XD用点数換算表!$C$8,IF(S169="ベスト4",現行XD用点数換算表!$D$8,IF(S169="ベスト8",現行XD用点数換算表!$E$8,現行XD用点数換算表!$F$8)))))</f>
        <v>0</v>
      </c>
      <c r="U169" s="12"/>
      <c r="V169" s="14">
        <f>IF(U169="",0,IF(U169="優勝",現行XD用点数換算表!$B$13,IF(U169="準優勝",現行XD用点数換算表!$C$13,IF(U169="ベスト4",現行XD用点数換算表!$D$13,現行XD用点数換算表!$E$13))))</f>
        <v>0</v>
      </c>
      <c r="W169" s="12"/>
      <c r="X169" s="8">
        <f>IF(W169="",0,IF(W169="優勝",現行XD用点数換算表!$B$14,IF(W169="準優勝",現行XD用点数換算表!$C$14,IF(W169="ベスト4",現行XD用点数換算表!$D$14,現行XD用点数換算表!$E$14))))</f>
        <v>0</v>
      </c>
      <c r="Y169" s="12"/>
      <c r="Z169" s="8">
        <f>IF(Y169="",0,IF(Y169="優勝",[5]現行XD用点数換算表!$B$15,IF(Y169="準優勝",[5]現行XD用点数換算表!$C$15,IF(Y169="ベスト4",[5]現行XD用点数換算表!$D$15,IF(Y169="ベスト8",[5]現行XD用点数換算表!$E$15,IF(Y169="ベスト16",[5]現行XD用点数換算表!$F$15,IF(Y169="ベスト32",[5]現行XD用点数換算表!$G$15,"")))))))</f>
        <v>0</v>
      </c>
      <c r="AA169" s="12"/>
      <c r="AB169" s="8">
        <f>IF(AA169="",0,IF(AA169="優勝",現行XD用点数換算表!$B$16,IF(AA169="準優勝",現行XD用点数換算表!$C$16,IF(AA169="ベスト4",現行XD用点数換算表!$D$16,IF(AA169="ベスト8",現行XD用点数換算表!$E$16,IF(AA169="ベスト16",現行XD用点数換算表!$F$16,IF(AA169="ベスト32",現行XD用点数換算表!$G$16,"")))))))</f>
        <v>0</v>
      </c>
      <c r="AC169" s="12"/>
      <c r="AD169" s="8">
        <f>IF(AC169="",0,IF(AC169="優勝",現行XD用点数換算表!$B$17,IF(AC169="準優勝",現行XD用点数換算表!$C$17,IF(AC169="ベスト4",現行XD用点数換算表!$D$17,IF(AC169="ベスト8",現行XD用点数換算表!$E$17,IF(AC169="ベスト16",現行XD用点数換算表!$F$17,IF(AC169="ベスト32",現行XD用点数換算表!$G$17,"")))))))</f>
        <v>0</v>
      </c>
      <c r="AE169" s="12"/>
      <c r="AF169" s="8">
        <f>IF(AE169="",0,IF(AE169="優勝",現行XD用点数換算表!$B$18,IF(AE169="準優勝",現行XD用点数換算表!$C$18,IF(AE169="ベスト4",現行XD用点数換算表!$D$18,IF(AE169="ベスト8",現行XD用点数換算表!$E$18,現行XD用点数換算表!$F$18)))))</f>
        <v>0</v>
      </c>
      <c r="AG169" s="12"/>
      <c r="AH169" s="8">
        <f>IF(AG169="",0,IF(AG169="優勝",現行XD用点数換算表!$B$19,IF(AG169="準優勝",現行XD用点数換算表!$C$19,IF(AG169="ベスト4",現行XD用点数換算表!$D$19,IF(AG169="ベスト8",現行XD用点数換算表!$E$19,現行XD用点数換算表!$F$19)))))</f>
        <v>0</v>
      </c>
      <c r="AI169" s="8">
        <f t="shared" si="24"/>
        <v>0</v>
      </c>
      <c r="AJ169" s="57"/>
    </row>
    <row r="170" spans="1:36" ht="15" customHeight="1" x14ac:dyDescent="0.55000000000000004">
      <c r="A170" s="56">
        <v>84</v>
      </c>
      <c r="B170" s="12"/>
      <c r="C170" s="12"/>
      <c r="D170" s="12"/>
      <c r="E170" s="8"/>
      <c r="F170" s="12"/>
      <c r="G170" s="12"/>
      <c r="H170" s="13">
        <f>IF(G170="",0,IF(G170="優勝",現行XD用点数換算表!$B$2,IF(G170="準優勝",現行XD用点数換算表!$C$2,IF(G170="ベスト4",現行XD用点数換算表!$D$2,現行XD用点数換算表!$E$2))))</f>
        <v>0</v>
      </c>
      <c r="I170" s="12"/>
      <c r="J170" s="8">
        <f>IF(I170="",0,IF(I170="優勝",現行XD用点数換算表!$B$3,IF(I170="準優勝",現行XD用点数換算表!$C$3,IF(I170="ベスト4",現行XD用点数換算表!$D$3,現行XD用点数換算表!$E$3))))</f>
        <v>0</v>
      </c>
      <c r="K170" s="12"/>
      <c r="L170" s="8">
        <f>IF(K170="",0,IF(K170="優勝",[5]現行XD用点数換算表!$B$4,IF(K170="準優勝",[5]現行XD用点数換算表!$C$4,IF(K170="ベスト4",[5]現行XD用点数換算表!$D$4,IF(K170="ベスト8",[5]現行XD用点数換算表!$E$4,IF(K170="ベスト16",[5]現行XD用点数換算表!$F$4,IF(K170="ベスト32",[5]現行XD用点数換算表!$G$4,"")))))))</f>
        <v>0</v>
      </c>
      <c r="M170" s="12"/>
      <c r="N170" s="8">
        <f>IF(M170="",0,IF(M170="優勝",現行XD用点数換算表!$B$5,IF(M170="準優勝",現行XD用点数換算表!$C$5,IF(M170="ベスト4",現行XD用点数換算表!$D$5,IF(M170="ベスト8",現行XD用点数換算表!$E$5,IF(M170="ベスト16",現行XD用点数換算表!$F$5,IF(M170="ベスト32",現行XD用点数換算表!$G$5,"")))))))</f>
        <v>0</v>
      </c>
      <c r="O170" s="12"/>
      <c r="P170" s="8">
        <f>IF(O170="",0,IF(O170="優勝",現行XD用点数換算表!$B$6,IF(O170="準優勝",現行XD用点数換算表!$C$6,IF(O170="ベスト4",現行XD用点数換算表!$D$6,IF(O170="ベスト8",現行XD用点数換算表!$E$6,IF(O170="ベスト16",現行XD用点数換算表!$F$6,IF(O170="ベスト32",現行XD用点数換算表!$G$6,"")))))))</f>
        <v>0</v>
      </c>
      <c r="Q170" s="12"/>
      <c r="R170" s="8">
        <f>IF(Q170="",0,IF(Q170="優勝",現行XD用点数換算表!$B$7,IF(Q170="準優勝",現行XD用点数換算表!$C$7,IF(Q170="ベスト4",現行XD用点数換算表!$D$7,IF(Q170="ベスト8",現行XD用点数換算表!$E$7,現行XD用点数換算表!$F$7)))))</f>
        <v>0</v>
      </c>
      <c r="S170" s="12"/>
      <c r="T170" s="8">
        <f>IF(S170="",0,IF(S170="優勝",現行XD用点数換算表!$B$8,IF(S170="準優勝",現行XD用点数換算表!$C$8,IF(S170="ベスト4",現行XD用点数換算表!$D$8,IF(S170="ベスト8",現行XD用点数換算表!$E$8,現行XD用点数換算表!$F$8)))))</f>
        <v>0</v>
      </c>
      <c r="U170" s="12"/>
      <c r="V170" s="14">
        <f>IF(U170="",0,IF(U170="優勝",現行XD用点数換算表!$B$13,IF(U170="準優勝",現行XD用点数換算表!$C$13,IF(U170="ベスト4",現行XD用点数換算表!$D$13,現行XD用点数換算表!$E$13))))</f>
        <v>0</v>
      </c>
      <c r="W170" s="12"/>
      <c r="X170" s="8">
        <f>IF(W170="",0,IF(W170="優勝",現行XD用点数換算表!$B$14,IF(W170="準優勝",現行XD用点数換算表!$C$14,IF(W170="ベスト4",現行XD用点数換算表!$D$14,現行XD用点数換算表!$E$14))))</f>
        <v>0</v>
      </c>
      <c r="Y170" s="12"/>
      <c r="Z170" s="8">
        <f>IF(Y170="",0,IF(Y170="優勝",[5]現行XD用点数換算表!$B$15,IF(Y170="準優勝",[5]現行XD用点数換算表!$C$15,IF(Y170="ベスト4",[5]現行XD用点数換算表!$D$15,IF(Y170="ベスト8",[5]現行XD用点数換算表!$E$15,IF(Y170="ベスト16",[5]現行XD用点数換算表!$F$15,IF(Y170="ベスト32",[5]現行XD用点数換算表!$G$15,"")))))))</f>
        <v>0</v>
      </c>
      <c r="AA170" s="12"/>
      <c r="AB170" s="8">
        <f>IF(AA170="",0,IF(AA170="優勝",現行XD用点数換算表!$B$16,IF(AA170="準優勝",現行XD用点数換算表!$C$16,IF(AA170="ベスト4",現行XD用点数換算表!$D$16,IF(AA170="ベスト8",現行XD用点数換算表!$E$16,IF(AA170="ベスト16",現行XD用点数換算表!$F$16,IF(AA170="ベスト32",現行XD用点数換算表!$G$16,"")))))))</f>
        <v>0</v>
      </c>
      <c r="AC170" s="12"/>
      <c r="AD170" s="8">
        <f>IF(AC170="",0,IF(AC170="優勝",現行XD用点数換算表!$B$17,IF(AC170="準優勝",現行XD用点数換算表!$C$17,IF(AC170="ベスト4",現行XD用点数換算表!$D$17,IF(AC170="ベスト8",現行XD用点数換算表!$E$17,IF(AC170="ベスト16",現行XD用点数換算表!$F$17,IF(AC170="ベスト32",現行XD用点数換算表!$G$17,"")))))))</f>
        <v>0</v>
      </c>
      <c r="AE170" s="12"/>
      <c r="AF170" s="8">
        <f>IF(AE170="",0,IF(AE170="優勝",現行XD用点数換算表!$B$18,IF(AE170="準優勝",現行XD用点数換算表!$C$18,IF(AE170="ベスト4",現行XD用点数換算表!$D$18,IF(AE170="ベスト8",現行XD用点数換算表!$E$18,現行XD用点数換算表!$F$18)))))</f>
        <v>0</v>
      </c>
      <c r="AG170" s="12"/>
      <c r="AH170" s="8">
        <f>IF(AG170="",0,IF(AG170="優勝",現行XD用点数換算表!$B$19,IF(AG170="準優勝",現行XD用点数換算表!$C$19,IF(AG170="ベスト4",現行XD用点数換算表!$D$19,IF(AG170="ベスト8",現行XD用点数換算表!$E$19,現行XD用点数換算表!$F$19)))))</f>
        <v>0</v>
      </c>
      <c r="AI170" s="8">
        <f t="shared" si="24"/>
        <v>0</v>
      </c>
      <c r="AJ170" s="56">
        <f t="shared" si="23"/>
        <v>0</v>
      </c>
    </row>
    <row r="171" spans="1:36" ht="15" customHeight="1" x14ac:dyDescent="0.55000000000000004">
      <c r="A171" s="57"/>
      <c r="B171" s="12"/>
      <c r="C171" s="12"/>
      <c r="D171" s="12"/>
      <c r="E171" s="8"/>
      <c r="F171" s="12"/>
      <c r="G171" s="12"/>
      <c r="H171" s="13">
        <f>IF(G171="",0,IF(G171="優勝",現行XD用点数換算表!$B$2,IF(G171="準優勝",現行XD用点数換算表!$C$2,IF(G171="ベスト4",現行XD用点数換算表!$D$2,現行XD用点数換算表!$E$2))))</f>
        <v>0</v>
      </c>
      <c r="I171" s="12"/>
      <c r="J171" s="8">
        <f>IF(I171="",0,IF(I171="優勝",現行XD用点数換算表!$B$3,IF(I171="準優勝",現行XD用点数換算表!$C$3,IF(I171="ベスト4",現行XD用点数換算表!$D$3,現行XD用点数換算表!$E$3))))</f>
        <v>0</v>
      </c>
      <c r="K171" s="12"/>
      <c r="L171" s="8">
        <f>IF(K171="",0,IF(K171="優勝",[5]現行XD用点数換算表!$B$4,IF(K171="準優勝",[5]現行XD用点数換算表!$C$4,IF(K171="ベスト4",[5]現行XD用点数換算表!$D$4,IF(K171="ベスト8",[5]現行XD用点数換算表!$E$4,IF(K171="ベスト16",[5]現行XD用点数換算表!$F$4,IF(K171="ベスト32",[5]現行XD用点数換算表!$G$4,"")))))))</f>
        <v>0</v>
      </c>
      <c r="M171" s="12"/>
      <c r="N171" s="8">
        <f>IF(M171="",0,IF(M171="優勝",現行XD用点数換算表!$B$5,IF(M171="準優勝",現行XD用点数換算表!$C$5,IF(M171="ベスト4",現行XD用点数換算表!$D$5,IF(M171="ベスト8",現行XD用点数換算表!$E$5,IF(M171="ベスト16",現行XD用点数換算表!$F$5,IF(M171="ベスト32",現行XD用点数換算表!$G$5,"")))))))</f>
        <v>0</v>
      </c>
      <c r="O171" s="12"/>
      <c r="P171" s="8">
        <f>IF(O171="",0,IF(O171="優勝",現行XD用点数換算表!$B$6,IF(O171="準優勝",現行XD用点数換算表!$C$6,IF(O171="ベスト4",現行XD用点数換算表!$D$6,IF(O171="ベスト8",現行XD用点数換算表!$E$6,IF(O171="ベスト16",現行XD用点数換算表!$F$6,IF(O171="ベスト32",現行XD用点数換算表!$G$6,"")))))))</f>
        <v>0</v>
      </c>
      <c r="Q171" s="12"/>
      <c r="R171" s="8">
        <f>IF(Q171="",0,IF(Q171="優勝",現行XD用点数換算表!$B$7,IF(Q171="準優勝",現行XD用点数換算表!$C$7,IF(Q171="ベスト4",現行XD用点数換算表!$D$7,IF(Q171="ベスト8",現行XD用点数換算表!$E$7,現行XD用点数換算表!$F$7)))))</f>
        <v>0</v>
      </c>
      <c r="S171" s="12"/>
      <c r="T171" s="8">
        <f>IF(S171="",0,IF(S171="優勝",現行XD用点数換算表!$B$8,IF(S171="準優勝",現行XD用点数換算表!$C$8,IF(S171="ベスト4",現行XD用点数換算表!$D$8,IF(S171="ベスト8",現行XD用点数換算表!$E$8,現行XD用点数換算表!$F$8)))))</f>
        <v>0</v>
      </c>
      <c r="U171" s="12"/>
      <c r="V171" s="14">
        <f>IF(U171="",0,IF(U171="優勝",現行XD用点数換算表!$B$13,IF(U171="準優勝",現行XD用点数換算表!$C$13,IF(U171="ベスト4",現行XD用点数換算表!$D$13,現行XD用点数換算表!$E$13))))</f>
        <v>0</v>
      </c>
      <c r="W171" s="12"/>
      <c r="X171" s="8">
        <f>IF(W171="",0,IF(W171="優勝",現行XD用点数換算表!$B$14,IF(W171="準優勝",現行XD用点数換算表!$C$14,IF(W171="ベスト4",現行XD用点数換算表!$D$14,現行XD用点数換算表!$E$14))))</f>
        <v>0</v>
      </c>
      <c r="Y171" s="12"/>
      <c r="Z171" s="8">
        <f>IF(Y171="",0,IF(Y171="優勝",[5]現行XD用点数換算表!$B$15,IF(Y171="準優勝",[5]現行XD用点数換算表!$C$15,IF(Y171="ベスト4",[5]現行XD用点数換算表!$D$15,IF(Y171="ベスト8",[5]現行XD用点数換算表!$E$15,IF(Y171="ベスト16",[5]現行XD用点数換算表!$F$15,IF(Y171="ベスト32",[5]現行XD用点数換算表!$G$15,"")))))))</f>
        <v>0</v>
      </c>
      <c r="AA171" s="12"/>
      <c r="AB171" s="8">
        <f>IF(AA171="",0,IF(AA171="優勝",現行XD用点数換算表!$B$16,IF(AA171="準優勝",現行XD用点数換算表!$C$16,IF(AA171="ベスト4",現行XD用点数換算表!$D$16,IF(AA171="ベスト8",現行XD用点数換算表!$E$16,IF(AA171="ベスト16",現行XD用点数換算表!$F$16,IF(AA171="ベスト32",現行XD用点数換算表!$G$16,"")))))))</f>
        <v>0</v>
      </c>
      <c r="AC171" s="12"/>
      <c r="AD171" s="8">
        <f>IF(AC171="",0,IF(AC171="優勝",現行XD用点数換算表!$B$17,IF(AC171="準優勝",現行XD用点数換算表!$C$17,IF(AC171="ベスト4",現行XD用点数換算表!$D$17,IF(AC171="ベスト8",現行XD用点数換算表!$E$17,IF(AC171="ベスト16",現行XD用点数換算表!$F$17,IF(AC171="ベスト32",現行XD用点数換算表!$G$17,"")))))))</f>
        <v>0</v>
      </c>
      <c r="AE171" s="12"/>
      <c r="AF171" s="8">
        <f>IF(AE171="",0,IF(AE171="優勝",現行XD用点数換算表!$B$18,IF(AE171="準優勝",現行XD用点数換算表!$C$18,IF(AE171="ベスト4",現行XD用点数換算表!$D$18,IF(AE171="ベスト8",現行XD用点数換算表!$E$18,現行XD用点数換算表!$F$18)))))</f>
        <v>0</v>
      </c>
      <c r="AG171" s="12"/>
      <c r="AH171" s="8">
        <f>IF(AG171="",0,IF(AG171="優勝",現行XD用点数換算表!$B$19,IF(AG171="準優勝",現行XD用点数換算表!$C$19,IF(AG171="ベスト4",現行XD用点数換算表!$D$19,IF(AG171="ベスト8",現行XD用点数換算表!$E$19,現行XD用点数換算表!$F$19)))))</f>
        <v>0</v>
      </c>
      <c r="AI171" s="8">
        <f t="shared" si="24"/>
        <v>0</v>
      </c>
      <c r="AJ171" s="57"/>
    </row>
    <row r="172" spans="1:36" ht="15" customHeight="1" x14ac:dyDescent="0.55000000000000004">
      <c r="A172" s="56">
        <v>85</v>
      </c>
      <c r="B172" s="12"/>
      <c r="C172" s="12"/>
      <c r="D172" s="12"/>
      <c r="E172" s="8"/>
      <c r="F172" s="12"/>
      <c r="G172" s="12"/>
      <c r="H172" s="13">
        <f>IF(G172="",0,IF(G172="優勝",現行XD用点数換算表!$B$2,IF(G172="準優勝",現行XD用点数換算表!$C$2,IF(G172="ベスト4",現行XD用点数換算表!$D$2,現行XD用点数換算表!$E$2))))</f>
        <v>0</v>
      </c>
      <c r="I172" s="12"/>
      <c r="J172" s="8">
        <f>IF(I172="",0,IF(I172="優勝",現行XD用点数換算表!$B$3,IF(I172="準優勝",現行XD用点数換算表!$C$3,IF(I172="ベスト4",現行XD用点数換算表!$D$3,現行XD用点数換算表!$E$3))))</f>
        <v>0</v>
      </c>
      <c r="K172" s="12"/>
      <c r="L172" s="8">
        <f>IF(K172="",0,IF(K172="優勝",[5]現行XD用点数換算表!$B$4,IF(K172="準優勝",[5]現行XD用点数換算表!$C$4,IF(K172="ベスト4",[5]現行XD用点数換算表!$D$4,IF(K172="ベスト8",[5]現行XD用点数換算表!$E$4,IF(K172="ベスト16",[5]現行XD用点数換算表!$F$4,IF(K172="ベスト32",[5]現行XD用点数換算表!$G$4,"")))))))</f>
        <v>0</v>
      </c>
      <c r="M172" s="12"/>
      <c r="N172" s="8">
        <f>IF(M172="",0,IF(M172="優勝",現行XD用点数換算表!$B$5,IF(M172="準優勝",現行XD用点数換算表!$C$5,IF(M172="ベスト4",現行XD用点数換算表!$D$5,IF(M172="ベスト8",現行XD用点数換算表!$E$5,IF(M172="ベスト16",現行XD用点数換算表!$F$5,IF(M172="ベスト32",現行XD用点数換算表!$G$5,"")))))))</f>
        <v>0</v>
      </c>
      <c r="O172" s="12"/>
      <c r="P172" s="8">
        <f>IF(O172="",0,IF(O172="優勝",現行XD用点数換算表!$B$6,IF(O172="準優勝",現行XD用点数換算表!$C$6,IF(O172="ベスト4",現行XD用点数換算表!$D$6,IF(O172="ベスト8",現行XD用点数換算表!$E$6,IF(O172="ベスト16",現行XD用点数換算表!$F$6,IF(O172="ベスト32",現行XD用点数換算表!$G$6,"")))))))</f>
        <v>0</v>
      </c>
      <c r="Q172" s="12"/>
      <c r="R172" s="8">
        <f>IF(Q172="",0,IF(Q172="優勝",現行XD用点数換算表!$B$7,IF(Q172="準優勝",現行XD用点数換算表!$C$7,IF(Q172="ベスト4",現行XD用点数換算表!$D$7,IF(Q172="ベスト8",現行XD用点数換算表!$E$7,現行XD用点数換算表!$F$7)))))</f>
        <v>0</v>
      </c>
      <c r="S172" s="12"/>
      <c r="T172" s="8">
        <f>IF(S172="",0,IF(S172="優勝",現行XD用点数換算表!$B$8,IF(S172="準優勝",現行XD用点数換算表!$C$8,IF(S172="ベスト4",現行XD用点数換算表!$D$8,IF(S172="ベスト8",現行XD用点数換算表!$E$8,現行XD用点数換算表!$F$8)))))</f>
        <v>0</v>
      </c>
      <c r="U172" s="12"/>
      <c r="V172" s="14">
        <f>IF(U172="",0,IF(U172="優勝",現行XD用点数換算表!$B$13,IF(U172="準優勝",現行XD用点数換算表!$C$13,IF(U172="ベスト4",現行XD用点数換算表!$D$13,現行XD用点数換算表!$E$13))))</f>
        <v>0</v>
      </c>
      <c r="W172" s="12"/>
      <c r="X172" s="8">
        <f>IF(W172="",0,IF(W172="優勝",現行XD用点数換算表!$B$14,IF(W172="準優勝",現行XD用点数換算表!$C$14,IF(W172="ベスト4",現行XD用点数換算表!$D$14,現行XD用点数換算表!$E$14))))</f>
        <v>0</v>
      </c>
      <c r="Y172" s="12"/>
      <c r="Z172" s="8">
        <f>IF(Y172="",0,IF(Y172="優勝",[5]現行XD用点数換算表!$B$15,IF(Y172="準優勝",[5]現行XD用点数換算表!$C$15,IF(Y172="ベスト4",[5]現行XD用点数換算表!$D$15,IF(Y172="ベスト8",[5]現行XD用点数換算表!$E$15,IF(Y172="ベスト16",[5]現行XD用点数換算表!$F$15,IF(Y172="ベスト32",[5]現行XD用点数換算表!$G$15,"")))))))</f>
        <v>0</v>
      </c>
      <c r="AA172" s="12"/>
      <c r="AB172" s="8">
        <f>IF(AA172="",0,IF(AA172="優勝",現行XD用点数換算表!$B$16,IF(AA172="準優勝",現行XD用点数換算表!$C$16,IF(AA172="ベスト4",現行XD用点数換算表!$D$16,IF(AA172="ベスト8",現行XD用点数換算表!$E$16,IF(AA172="ベスト16",現行XD用点数換算表!$F$16,IF(AA172="ベスト32",現行XD用点数換算表!$G$16,"")))))))</f>
        <v>0</v>
      </c>
      <c r="AC172" s="12"/>
      <c r="AD172" s="8">
        <f>IF(AC172="",0,IF(AC172="優勝",現行XD用点数換算表!$B$17,IF(AC172="準優勝",現行XD用点数換算表!$C$17,IF(AC172="ベスト4",現行XD用点数換算表!$D$17,IF(AC172="ベスト8",現行XD用点数換算表!$E$17,IF(AC172="ベスト16",現行XD用点数換算表!$F$17,IF(AC172="ベスト32",現行XD用点数換算表!$G$17,"")))))))</f>
        <v>0</v>
      </c>
      <c r="AE172" s="12"/>
      <c r="AF172" s="8">
        <f>IF(AE172="",0,IF(AE172="優勝",現行XD用点数換算表!$B$18,IF(AE172="準優勝",現行XD用点数換算表!$C$18,IF(AE172="ベスト4",現行XD用点数換算表!$D$18,IF(AE172="ベスト8",現行XD用点数換算表!$E$18,現行XD用点数換算表!$F$18)))))</f>
        <v>0</v>
      </c>
      <c r="AG172" s="12"/>
      <c r="AH172" s="8">
        <f>IF(AG172="",0,IF(AG172="優勝",現行XD用点数換算表!$B$19,IF(AG172="準優勝",現行XD用点数換算表!$C$19,IF(AG172="ベスト4",現行XD用点数換算表!$D$19,IF(AG172="ベスト8",現行XD用点数換算表!$E$19,現行XD用点数換算表!$F$19)))))</f>
        <v>0</v>
      </c>
      <c r="AI172" s="8">
        <f t="shared" si="24"/>
        <v>0</v>
      </c>
      <c r="AJ172" s="56">
        <f t="shared" si="23"/>
        <v>0</v>
      </c>
    </row>
    <row r="173" spans="1:36" ht="15" customHeight="1" x14ac:dyDescent="0.55000000000000004">
      <c r="A173" s="57"/>
      <c r="B173" s="12"/>
      <c r="C173" s="12"/>
      <c r="D173" s="12"/>
      <c r="E173" s="8"/>
      <c r="F173" s="12"/>
      <c r="G173" s="12"/>
      <c r="H173" s="13">
        <f>IF(G173="",0,IF(G173="優勝",現行XD用点数換算表!$B$2,IF(G173="準優勝",現行XD用点数換算表!$C$2,IF(G173="ベスト4",現行XD用点数換算表!$D$2,現行XD用点数換算表!$E$2))))</f>
        <v>0</v>
      </c>
      <c r="I173" s="12"/>
      <c r="J173" s="8">
        <f>IF(I173="",0,IF(I173="優勝",現行XD用点数換算表!$B$3,IF(I173="準優勝",現行XD用点数換算表!$C$3,IF(I173="ベスト4",現行XD用点数換算表!$D$3,現行XD用点数換算表!$E$3))))</f>
        <v>0</v>
      </c>
      <c r="K173" s="12"/>
      <c r="L173" s="8">
        <f>IF(K173="",0,IF(K173="優勝",[5]現行XD用点数換算表!$B$4,IF(K173="準優勝",[5]現行XD用点数換算表!$C$4,IF(K173="ベスト4",[5]現行XD用点数換算表!$D$4,IF(K173="ベスト8",[5]現行XD用点数換算表!$E$4,IF(K173="ベスト16",[5]現行XD用点数換算表!$F$4,IF(K173="ベスト32",[5]現行XD用点数換算表!$G$4,"")))))))</f>
        <v>0</v>
      </c>
      <c r="M173" s="12"/>
      <c r="N173" s="8">
        <f>IF(M173="",0,IF(M173="優勝",現行XD用点数換算表!$B$5,IF(M173="準優勝",現行XD用点数換算表!$C$5,IF(M173="ベスト4",現行XD用点数換算表!$D$5,IF(M173="ベスト8",現行XD用点数換算表!$E$5,IF(M173="ベスト16",現行XD用点数換算表!$F$5,IF(M173="ベスト32",現行XD用点数換算表!$G$5,"")))))))</f>
        <v>0</v>
      </c>
      <c r="O173" s="12"/>
      <c r="P173" s="8">
        <f>IF(O173="",0,IF(O173="優勝",現行XD用点数換算表!$B$6,IF(O173="準優勝",現行XD用点数換算表!$C$6,IF(O173="ベスト4",現行XD用点数換算表!$D$6,IF(O173="ベスト8",現行XD用点数換算表!$E$6,IF(O173="ベスト16",現行XD用点数換算表!$F$6,IF(O173="ベスト32",現行XD用点数換算表!$G$6,"")))))))</f>
        <v>0</v>
      </c>
      <c r="Q173" s="12"/>
      <c r="R173" s="8">
        <f>IF(Q173="",0,IF(Q173="優勝",現行XD用点数換算表!$B$7,IF(Q173="準優勝",現行XD用点数換算表!$C$7,IF(Q173="ベスト4",現行XD用点数換算表!$D$7,IF(Q173="ベスト8",現行XD用点数換算表!$E$7,現行XD用点数換算表!$F$7)))))</f>
        <v>0</v>
      </c>
      <c r="S173" s="12"/>
      <c r="T173" s="8">
        <f>IF(S173="",0,IF(S173="優勝",現行XD用点数換算表!$B$8,IF(S173="準優勝",現行XD用点数換算表!$C$8,IF(S173="ベスト4",現行XD用点数換算表!$D$8,IF(S173="ベスト8",現行XD用点数換算表!$E$8,現行XD用点数換算表!$F$8)))))</f>
        <v>0</v>
      </c>
      <c r="U173" s="12"/>
      <c r="V173" s="14">
        <f>IF(U173="",0,IF(U173="優勝",現行XD用点数換算表!$B$13,IF(U173="準優勝",現行XD用点数換算表!$C$13,IF(U173="ベスト4",現行XD用点数換算表!$D$13,現行XD用点数換算表!$E$13))))</f>
        <v>0</v>
      </c>
      <c r="W173" s="12"/>
      <c r="X173" s="8">
        <f>IF(W173="",0,IF(W173="優勝",現行XD用点数換算表!$B$14,IF(W173="準優勝",現行XD用点数換算表!$C$14,IF(W173="ベスト4",現行XD用点数換算表!$D$14,現行XD用点数換算表!$E$14))))</f>
        <v>0</v>
      </c>
      <c r="Y173" s="12"/>
      <c r="Z173" s="8">
        <f>IF(Y173="",0,IF(Y173="優勝",[5]現行XD用点数換算表!$B$15,IF(Y173="準優勝",[5]現行XD用点数換算表!$C$15,IF(Y173="ベスト4",[5]現行XD用点数換算表!$D$15,IF(Y173="ベスト8",[5]現行XD用点数換算表!$E$15,IF(Y173="ベスト16",[5]現行XD用点数換算表!$F$15,IF(Y173="ベスト32",[5]現行XD用点数換算表!$G$15,"")))))))</f>
        <v>0</v>
      </c>
      <c r="AA173" s="12"/>
      <c r="AB173" s="8">
        <f>IF(AA173="",0,IF(AA173="優勝",現行XD用点数換算表!$B$16,IF(AA173="準優勝",現行XD用点数換算表!$C$16,IF(AA173="ベスト4",現行XD用点数換算表!$D$16,IF(AA173="ベスト8",現行XD用点数換算表!$E$16,IF(AA173="ベスト16",現行XD用点数換算表!$F$16,IF(AA173="ベスト32",現行XD用点数換算表!$G$16,"")))))))</f>
        <v>0</v>
      </c>
      <c r="AC173" s="12"/>
      <c r="AD173" s="8">
        <f>IF(AC173="",0,IF(AC173="優勝",現行XD用点数換算表!$B$17,IF(AC173="準優勝",現行XD用点数換算表!$C$17,IF(AC173="ベスト4",現行XD用点数換算表!$D$17,IF(AC173="ベスト8",現行XD用点数換算表!$E$17,IF(AC173="ベスト16",現行XD用点数換算表!$F$17,IF(AC173="ベスト32",現行XD用点数換算表!$G$17,"")))))))</f>
        <v>0</v>
      </c>
      <c r="AE173" s="12"/>
      <c r="AF173" s="8">
        <f>IF(AE173="",0,IF(AE173="優勝",現行XD用点数換算表!$B$18,IF(AE173="準優勝",現行XD用点数換算表!$C$18,IF(AE173="ベスト4",現行XD用点数換算表!$D$18,IF(AE173="ベスト8",現行XD用点数換算表!$E$18,現行XD用点数換算表!$F$18)))))</f>
        <v>0</v>
      </c>
      <c r="AG173" s="12"/>
      <c r="AH173" s="8">
        <f>IF(AG173="",0,IF(AG173="優勝",現行XD用点数換算表!$B$19,IF(AG173="準優勝",現行XD用点数換算表!$C$19,IF(AG173="ベスト4",現行XD用点数換算表!$D$19,IF(AG173="ベスト8",現行XD用点数換算表!$E$19,現行XD用点数換算表!$F$19)))))</f>
        <v>0</v>
      </c>
      <c r="AI173" s="8">
        <f t="shared" si="24"/>
        <v>0</v>
      </c>
      <c r="AJ173" s="57"/>
    </row>
    <row r="174" spans="1:36" ht="15" customHeight="1" x14ac:dyDescent="0.55000000000000004">
      <c r="A174" s="56">
        <v>86</v>
      </c>
      <c r="B174" s="12"/>
      <c r="C174" s="12"/>
      <c r="D174" s="12"/>
      <c r="E174" s="8"/>
      <c r="F174" s="8"/>
      <c r="G174" s="12"/>
      <c r="H174" s="13">
        <f>IF(G174="",0,IF(G174="優勝",現行XD用点数換算表!$B$2,IF(G174="準優勝",現行XD用点数換算表!$C$2,IF(G174="ベスト4",現行XD用点数換算表!$D$2,現行XD用点数換算表!$E$2))))</f>
        <v>0</v>
      </c>
      <c r="I174" s="12"/>
      <c r="J174" s="8">
        <f>IF(I174="",0,IF(I174="優勝",現行XD用点数換算表!$B$3,IF(I174="準優勝",現行XD用点数換算表!$C$3,IF(I174="ベスト4",現行XD用点数換算表!$D$3,現行XD用点数換算表!$E$3))))</f>
        <v>0</v>
      </c>
      <c r="K174" s="12"/>
      <c r="L174" s="8">
        <f>IF(K174="",0,IF(K174="優勝",[5]現行XD用点数換算表!$B$4,IF(K174="準優勝",[5]現行XD用点数換算表!$C$4,IF(K174="ベスト4",[5]現行XD用点数換算表!$D$4,IF(K174="ベスト8",[5]現行XD用点数換算表!$E$4,IF(K174="ベスト16",[5]現行XD用点数換算表!$F$4,IF(K174="ベスト32",[5]現行XD用点数換算表!$G$4,"")))))))</f>
        <v>0</v>
      </c>
      <c r="M174" s="12"/>
      <c r="N174" s="8">
        <f>IF(M174="",0,IF(M174="優勝",現行XD用点数換算表!$B$5,IF(M174="準優勝",現行XD用点数換算表!$C$5,IF(M174="ベスト4",現行XD用点数換算表!$D$5,IF(M174="ベスト8",現行XD用点数換算表!$E$5,IF(M174="ベスト16",現行XD用点数換算表!$F$5,IF(M174="ベスト32",現行XD用点数換算表!$G$5,"")))))))</f>
        <v>0</v>
      </c>
      <c r="O174" s="12"/>
      <c r="P174" s="8">
        <f>IF(O174="",0,IF(O174="優勝",現行XD用点数換算表!$B$6,IF(O174="準優勝",現行XD用点数換算表!$C$6,IF(O174="ベスト4",現行XD用点数換算表!$D$6,IF(O174="ベスト8",現行XD用点数換算表!$E$6,IF(O174="ベスト16",現行XD用点数換算表!$F$6,IF(O174="ベスト32",現行XD用点数換算表!$G$6,"")))))))</f>
        <v>0</v>
      </c>
      <c r="Q174" s="12"/>
      <c r="R174" s="8">
        <f>IF(Q174="",0,IF(Q174="優勝",現行XD用点数換算表!$B$7,IF(Q174="準優勝",現行XD用点数換算表!$C$7,IF(Q174="ベスト4",現行XD用点数換算表!$D$7,IF(Q174="ベスト8",現行XD用点数換算表!$E$7,現行XD用点数換算表!$F$7)))))</f>
        <v>0</v>
      </c>
      <c r="S174" s="12"/>
      <c r="T174" s="8">
        <f>IF(S174="",0,IF(S174="優勝",現行XD用点数換算表!$B$8,IF(S174="準優勝",現行XD用点数換算表!$C$8,IF(S174="ベスト4",現行XD用点数換算表!$D$8,IF(S174="ベスト8",現行XD用点数換算表!$E$8,現行XD用点数換算表!$F$8)))))</f>
        <v>0</v>
      </c>
      <c r="U174" s="12"/>
      <c r="V174" s="14">
        <f>IF(U174="",0,IF(U174="優勝",現行XD用点数換算表!$B$13,IF(U174="準優勝",現行XD用点数換算表!$C$13,IF(U174="ベスト4",現行XD用点数換算表!$D$13,現行XD用点数換算表!$E$13))))</f>
        <v>0</v>
      </c>
      <c r="W174" s="12"/>
      <c r="X174" s="8">
        <f>IF(W174="",0,IF(W174="優勝",現行XD用点数換算表!$B$14,IF(W174="準優勝",現行XD用点数換算表!$C$14,IF(W174="ベスト4",現行XD用点数換算表!$D$14,現行XD用点数換算表!$E$14))))</f>
        <v>0</v>
      </c>
      <c r="Y174" s="12"/>
      <c r="Z174" s="8">
        <f>IF(Y174="",0,IF(Y174="優勝",[5]現行XD用点数換算表!$B$15,IF(Y174="準優勝",[5]現行XD用点数換算表!$C$15,IF(Y174="ベスト4",[5]現行XD用点数換算表!$D$15,IF(Y174="ベスト8",[5]現行XD用点数換算表!$E$15,IF(Y174="ベスト16",[5]現行XD用点数換算表!$F$15,IF(Y174="ベスト32",[5]現行XD用点数換算表!$G$15,"")))))))</f>
        <v>0</v>
      </c>
      <c r="AA174" s="12"/>
      <c r="AB174" s="8">
        <f>IF(AA174="",0,IF(AA174="優勝",現行XD用点数換算表!$B$16,IF(AA174="準優勝",現行XD用点数換算表!$C$16,IF(AA174="ベスト4",現行XD用点数換算表!$D$16,IF(AA174="ベスト8",現行XD用点数換算表!$E$16,IF(AA174="ベスト16",現行XD用点数換算表!$F$16,IF(AA174="ベスト32",現行XD用点数換算表!$G$16,"")))))))</f>
        <v>0</v>
      </c>
      <c r="AC174" s="12"/>
      <c r="AD174" s="8">
        <f>IF(AC174="",0,IF(AC174="優勝",現行XD用点数換算表!$B$17,IF(AC174="準優勝",現行XD用点数換算表!$C$17,IF(AC174="ベスト4",現行XD用点数換算表!$D$17,IF(AC174="ベスト8",現行XD用点数換算表!$E$17,IF(AC174="ベスト16",現行XD用点数換算表!$F$17,IF(AC174="ベスト32",現行XD用点数換算表!$G$17,"")))))))</f>
        <v>0</v>
      </c>
      <c r="AE174" s="12"/>
      <c r="AF174" s="8">
        <f>IF(AE174="",0,IF(AE174="優勝",現行XD用点数換算表!$B$18,IF(AE174="準優勝",現行XD用点数換算表!$C$18,IF(AE174="ベスト4",現行XD用点数換算表!$D$18,IF(AE174="ベスト8",現行XD用点数換算表!$E$18,現行XD用点数換算表!$F$18)))))</f>
        <v>0</v>
      </c>
      <c r="AG174" s="12"/>
      <c r="AH174" s="8">
        <f>IF(AG174="",0,IF(AG174="優勝",現行XD用点数換算表!$B$19,IF(AG174="準優勝",現行XD用点数換算表!$C$19,IF(AG174="ベスト4",現行XD用点数換算表!$D$19,IF(AG174="ベスト8",現行XD用点数換算表!$E$19,現行XD用点数換算表!$F$19)))))</f>
        <v>0</v>
      </c>
      <c r="AI174" s="8">
        <f t="shared" si="24"/>
        <v>0</v>
      </c>
      <c r="AJ174" s="56">
        <f t="shared" si="23"/>
        <v>0</v>
      </c>
    </row>
    <row r="175" spans="1:36" ht="15" customHeight="1" x14ac:dyDescent="0.55000000000000004">
      <c r="A175" s="57"/>
      <c r="B175" s="12"/>
      <c r="C175" s="12"/>
      <c r="D175" s="12"/>
      <c r="E175" s="8"/>
      <c r="F175" s="8"/>
      <c r="G175" s="12"/>
      <c r="H175" s="13">
        <f>IF(G175="",0,IF(G175="優勝",現行XD用点数換算表!$B$2,IF(G175="準優勝",現行XD用点数換算表!$C$2,IF(G175="ベスト4",現行XD用点数換算表!$D$2,現行XD用点数換算表!$E$2))))</f>
        <v>0</v>
      </c>
      <c r="I175" s="12"/>
      <c r="J175" s="8">
        <f>IF(I175="",0,IF(I175="優勝",現行XD用点数換算表!$B$3,IF(I175="準優勝",現行XD用点数換算表!$C$3,IF(I175="ベスト4",現行XD用点数換算表!$D$3,現行XD用点数換算表!$E$3))))</f>
        <v>0</v>
      </c>
      <c r="K175" s="12"/>
      <c r="L175" s="8">
        <f>IF(K175="",0,IF(K175="優勝",[5]現行XD用点数換算表!$B$4,IF(K175="準優勝",[5]現行XD用点数換算表!$C$4,IF(K175="ベスト4",[5]現行XD用点数換算表!$D$4,IF(K175="ベスト8",[5]現行XD用点数換算表!$E$4,IF(K175="ベスト16",[5]現行XD用点数換算表!$F$4,IF(K175="ベスト32",[5]現行XD用点数換算表!$G$4,"")))))))</f>
        <v>0</v>
      </c>
      <c r="M175" s="12"/>
      <c r="N175" s="8">
        <f>IF(M175="",0,IF(M175="優勝",現行XD用点数換算表!$B$5,IF(M175="準優勝",現行XD用点数換算表!$C$5,IF(M175="ベスト4",現行XD用点数換算表!$D$5,IF(M175="ベスト8",現行XD用点数換算表!$E$5,IF(M175="ベスト16",現行XD用点数換算表!$F$5,IF(M175="ベスト32",現行XD用点数換算表!$G$5,"")))))))</f>
        <v>0</v>
      </c>
      <c r="O175" s="12"/>
      <c r="P175" s="8">
        <f>IF(O175="",0,IF(O175="優勝",現行XD用点数換算表!$B$6,IF(O175="準優勝",現行XD用点数換算表!$C$6,IF(O175="ベスト4",現行XD用点数換算表!$D$6,IF(O175="ベスト8",現行XD用点数換算表!$E$6,IF(O175="ベスト16",現行XD用点数換算表!$F$6,IF(O175="ベスト32",現行XD用点数換算表!$G$6,"")))))))</f>
        <v>0</v>
      </c>
      <c r="Q175" s="12"/>
      <c r="R175" s="8">
        <f>IF(Q175="",0,IF(Q175="優勝",現行XD用点数換算表!$B$7,IF(Q175="準優勝",現行XD用点数換算表!$C$7,IF(Q175="ベスト4",現行XD用点数換算表!$D$7,IF(Q175="ベスト8",現行XD用点数換算表!$E$7,現行XD用点数換算表!$F$7)))))</f>
        <v>0</v>
      </c>
      <c r="S175" s="12"/>
      <c r="T175" s="8">
        <f>IF(S175="",0,IF(S175="優勝",現行XD用点数換算表!$B$8,IF(S175="準優勝",現行XD用点数換算表!$C$8,IF(S175="ベスト4",現行XD用点数換算表!$D$8,IF(S175="ベスト8",現行XD用点数換算表!$E$8,現行XD用点数換算表!$F$8)))))</f>
        <v>0</v>
      </c>
      <c r="U175" s="12"/>
      <c r="V175" s="14">
        <f>IF(U175="",0,IF(U175="優勝",現行XD用点数換算表!$B$13,IF(U175="準優勝",現行XD用点数換算表!$C$13,IF(U175="ベスト4",現行XD用点数換算表!$D$13,現行XD用点数換算表!$E$13))))</f>
        <v>0</v>
      </c>
      <c r="W175" s="12"/>
      <c r="X175" s="8">
        <f>IF(W175="",0,IF(W175="優勝",現行XD用点数換算表!$B$14,IF(W175="準優勝",現行XD用点数換算表!$C$14,IF(W175="ベスト4",現行XD用点数換算表!$D$14,現行XD用点数換算表!$E$14))))</f>
        <v>0</v>
      </c>
      <c r="Y175" s="12"/>
      <c r="Z175" s="8">
        <f>IF(Y175="",0,IF(Y175="優勝",[5]現行XD用点数換算表!$B$15,IF(Y175="準優勝",[5]現行XD用点数換算表!$C$15,IF(Y175="ベスト4",[5]現行XD用点数換算表!$D$15,IF(Y175="ベスト8",[5]現行XD用点数換算表!$E$15,IF(Y175="ベスト16",[5]現行XD用点数換算表!$F$15,IF(Y175="ベスト32",[5]現行XD用点数換算表!$G$15,"")))))))</f>
        <v>0</v>
      </c>
      <c r="AA175" s="12"/>
      <c r="AB175" s="8">
        <f>IF(AA175="",0,IF(AA175="優勝",現行XD用点数換算表!$B$16,IF(AA175="準優勝",現行XD用点数換算表!$C$16,IF(AA175="ベスト4",現行XD用点数換算表!$D$16,IF(AA175="ベスト8",現行XD用点数換算表!$E$16,IF(AA175="ベスト16",現行XD用点数換算表!$F$16,IF(AA175="ベスト32",現行XD用点数換算表!$G$16,"")))))))</f>
        <v>0</v>
      </c>
      <c r="AC175" s="12"/>
      <c r="AD175" s="8">
        <f>IF(AC175="",0,IF(AC175="優勝",現行XD用点数換算表!$B$17,IF(AC175="準優勝",現行XD用点数換算表!$C$17,IF(AC175="ベスト4",現行XD用点数換算表!$D$17,IF(AC175="ベスト8",現行XD用点数換算表!$E$17,IF(AC175="ベスト16",現行XD用点数換算表!$F$17,IF(AC175="ベスト32",現行XD用点数換算表!$G$17,"")))))))</f>
        <v>0</v>
      </c>
      <c r="AE175" s="12"/>
      <c r="AF175" s="8">
        <f>IF(AE175="",0,IF(AE175="優勝",現行XD用点数換算表!$B$18,IF(AE175="準優勝",現行XD用点数換算表!$C$18,IF(AE175="ベスト4",現行XD用点数換算表!$D$18,IF(AE175="ベスト8",現行XD用点数換算表!$E$18,現行XD用点数換算表!$F$18)))))</f>
        <v>0</v>
      </c>
      <c r="AG175" s="12"/>
      <c r="AH175" s="8">
        <f>IF(AG175="",0,IF(AG175="優勝",現行XD用点数換算表!$B$19,IF(AG175="準優勝",現行XD用点数換算表!$C$19,IF(AG175="ベスト4",現行XD用点数換算表!$D$19,IF(AG175="ベスト8",現行XD用点数換算表!$E$19,現行XD用点数換算表!$F$19)))))</f>
        <v>0</v>
      </c>
      <c r="AI175" s="8">
        <f t="shared" si="24"/>
        <v>0</v>
      </c>
      <c r="AJ175" s="57"/>
    </row>
    <row r="176" spans="1:36" ht="15" customHeight="1" x14ac:dyDescent="0.55000000000000004">
      <c r="A176" s="56">
        <v>87</v>
      </c>
      <c r="B176" s="12"/>
      <c r="C176" s="12"/>
      <c r="D176" s="12"/>
      <c r="E176" s="8"/>
      <c r="F176" s="8"/>
      <c r="G176" s="12"/>
      <c r="H176" s="13">
        <f>IF(G176="",0,IF(G176="優勝",現行XD用点数換算表!$B$2,IF(G176="準優勝",現行XD用点数換算表!$C$2,IF(G176="ベスト4",現行XD用点数換算表!$D$2,現行XD用点数換算表!$E$2))))</f>
        <v>0</v>
      </c>
      <c r="I176" s="12"/>
      <c r="J176" s="8">
        <f>IF(I176="",0,IF(I176="優勝",現行XD用点数換算表!$B$3,IF(I176="準優勝",現行XD用点数換算表!$C$3,IF(I176="ベスト4",現行XD用点数換算表!$D$3,現行XD用点数換算表!$E$3))))</f>
        <v>0</v>
      </c>
      <c r="K176" s="12"/>
      <c r="L176" s="8">
        <f>IF(K176="",0,IF(K176="優勝",[5]現行XD用点数換算表!$B$4,IF(K176="準優勝",[5]現行XD用点数換算表!$C$4,IF(K176="ベスト4",[5]現行XD用点数換算表!$D$4,IF(K176="ベスト8",[5]現行XD用点数換算表!$E$4,IF(K176="ベスト16",[5]現行XD用点数換算表!$F$4,IF(K176="ベスト32",[5]現行XD用点数換算表!$G$4,"")))))))</f>
        <v>0</v>
      </c>
      <c r="M176" s="12"/>
      <c r="N176" s="8">
        <f>IF(M176="",0,IF(M176="優勝",現行XD用点数換算表!$B$5,IF(M176="準優勝",現行XD用点数換算表!$C$5,IF(M176="ベスト4",現行XD用点数換算表!$D$5,IF(M176="ベスト8",現行XD用点数換算表!$E$5,IF(M176="ベスト16",現行XD用点数換算表!$F$5,IF(M176="ベスト32",現行XD用点数換算表!$G$5,"")))))))</f>
        <v>0</v>
      </c>
      <c r="O176" s="12"/>
      <c r="P176" s="8">
        <f>IF(O176="",0,IF(O176="優勝",現行XD用点数換算表!$B$6,IF(O176="準優勝",現行XD用点数換算表!$C$6,IF(O176="ベスト4",現行XD用点数換算表!$D$6,IF(O176="ベスト8",現行XD用点数換算表!$E$6,IF(O176="ベスト16",現行XD用点数換算表!$F$6,IF(O176="ベスト32",現行XD用点数換算表!$G$6,"")))))))</f>
        <v>0</v>
      </c>
      <c r="Q176" s="12"/>
      <c r="R176" s="8">
        <f>IF(Q176="",0,IF(Q176="優勝",現行XD用点数換算表!$B$7,IF(Q176="準優勝",現行XD用点数換算表!$C$7,IF(Q176="ベスト4",現行XD用点数換算表!$D$7,IF(Q176="ベスト8",現行XD用点数換算表!$E$7,現行XD用点数換算表!$F$7)))))</f>
        <v>0</v>
      </c>
      <c r="S176" s="12"/>
      <c r="T176" s="8">
        <f>IF(S176="",0,IF(S176="優勝",現行XD用点数換算表!$B$8,IF(S176="準優勝",現行XD用点数換算表!$C$8,IF(S176="ベスト4",現行XD用点数換算表!$D$8,IF(S176="ベスト8",現行XD用点数換算表!$E$8,現行XD用点数換算表!$F$8)))))</f>
        <v>0</v>
      </c>
      <c r="U176" s="12"/>
      <c r="V176" s="14">
        <f>IF(U176="",0,IF(U176="優勝",現行XD用点数換算表!$B$13,IF(U176="準優勝",現行XD用点数換算表!$C$13,IF(U176="ベスト4",現行XD用点数換算表!$D$13,現行XD用点数換算表!$E$13))))</f>
        <v>0</v>
      </c>
      <c r="W176" s="12"/>
      <c r="X176" s="8">
        <f>IF(W176="",0,IF(W176="優勝",現行XD用点数換算表!$B$14,IF(W176="準優勝",現行XD用点数換算表!$C$14,IF(W176="ベスト4",現行XD用点数換算表!$D$14,現行XD用点数換算表!$E$14))))</f>
        <v>0</v>
      </c>
      <c r="Y176" s="12"/>
      <c r="Z176" s="8">
        <f>IF(Y176="",0,IF(Y176="優勝",[5]現行XD用点数換算表!$B$15,IF(Y176="準優勝",[5]現行XD用点数換算表!$C$15,IF(Y176="ベスト4",[5]現行XD用点数換算表!$D$15,IF(Y176="ベスト8",[5]現行XD用点数換算表!$E$15,IF(Y176="ベスト16",[5]現行XD用点数換算表!$F$15,IF(Y176="ベスト32",[5]現行XD用点数換算表!$G$15,"")))))))</f>
        <v>0</v>
      </c>
      <c r="AA176" s="12"/>
      <c r="AB176" s="8">
        <f>IF(AA176="",0,IF(AA176="優勝",現行XD用点数換算表!$B$16,IF(AA176="準優勝",現行XD用点数換算表!$C$16,IF(AA176="ベスト4",現行XD用点数換算表!$D$16,IF(AA176="ベスト8",現行XD用点数換算表!$E$16,IF(AA176="ベスト16",現行XD用点数換算表!$F$16,IF(AA176="ベスト32",現行XD用点数換算表!$G$16,"")))))))</f>
        <v>0</v>
      </c>
      <c r="AC176" s="12"/>
      <c r="AD176" s="8">
        <f>IF(AC176="",0,IF(AC176="優勝",現行XD用点数換算表!$B$17,IF(AC176="準優勝",現行XD用点数換算表!$C$17,IF(AC176="ベスト4",現行XD用点数換算表!$D$17,IF(AC176="ベスト8",現行XD用点数換算表!$E$17,IF(AC176="ベスト16",現行XD用点数換算表!$F$17,IF(AC176="ベスト32",現行XD用点数換算表!$G$17,"")))))))</f>
        <v>0</v>
      </c>
      <c r="AE176" s="12"/>
      <c r="AF176" s="8">
        <f>IF(AE176="",0,IF(AE176="優勝",現行XD用点数換算表!$B$18,IF(AE176="準優勝",現行XD用点数換算表!$C$18,IF(AE176="ベスト4",現行XD用点数換算表!$D$18,IF(AE176="ベスト8",現行XD用点数換算表!$E$18,現行XD用点数換算表!$F$18)))))</f>
        <v>0</v>
      </c>
      <c r="AG176" s="12"/>
      <c r="AH176" s="8">
        <f>IF(AG176="",0,IF(AG176="優勝",現行XD用点数換算表!$B$19,IF(AG176="準優勝",現行XD用点数換算表!$C$19,IF(AG176="ベスト4",現行XD用点数換算表!$D$19,IF(AG176="ベスト8",現行XD用点数換算表!$E$19,現行XD用点数換算表!$F$19)))))</f>
        <v>0</v>
      </c>
      <c r="AI176" s="8">
        <f t="shared" si="24"/>
        <v>0</v>
      </c>
      <c r="AJ176" s="56">
        <f t="shared" si="23"/>
        <v>0</v>
      </c>
    </row>
    <row r="177" spans="1:36" ht="15" customHeight="1" x14ac:dyDescent="0.55000000000000004">
      <c r="A177" s="57"/>
      <c r="B177" s="12"/>
      <c r="C177" s="12"/>
      <c r="D177" s="12"/>
      <c r="E177" s="8"/>
      <c r="F177" s="8"/>
      <c r="G177" s="12"/>
      <c r="H177" s="13">
        <f>IF(G177="",0,IF(G177="優勝",現行XD用点数換算表!$B$2,IF(G177="準優勝",現行XD用点数換算表!$C$2,IF(G177="ベスト4",現行XD用点数換算表!$D$2,現行XD用点数換算表!$E$2))))</f>
        <v>0</v>
      </c>
      <c r="I177" s="12"/>
      <c r="J177" s="8">
        <f>IF(I177="",0,IF(I177="優勝",現行XD用点数換算表!$B$3,IF(I177="準優勝",現行XD用点数換算表!$C$3,IF(I177="ベスト4",現行XD用点数換算表!$D$3,現行XD用点数換算表!$E$3))))</f>
        <v>0</v>
      </c>
      <c r="K177" s="12"/>
      <c r="L177" s="8">
        <f>IF(K177="",0,IF(K177="優勝",[5]現行XD用点数換算表!$B$4,IF(K177="準優勝",[5]現行XD用点数換算表!$C$4,IF(K177="ベスト4",[5]現行XD用点数換算表!$D$4,IF(K177="ベスト8",[5]現行XD用点数換算表!$E$4,IF(K177="ベスト16",[5]現行XD用点数換算表!$F$4,IF(K177="ベスト32",[5]現行XD用点数換算表!$G$4,"")))))))</f>
        <v>0</v>
      </c>
      <c r="M177" s="12"/>
      <c r="N177" s="8">
        <f>IF(M177="",0,IF(M177="優勝",現行XD用点数換算表!$B$5,IF(M177="準優勝",現行XD用点数換算表!$C$5,IF(M177="ベスト4",現行XD用点数換算表!$D$5,IF(M177="ベスト8",現行XD用点数換算表!$E$5,IF(M177="ベスト16",現行XD用点数換算表!$F$5,IF(M177="ベスト32",現行XD用点数換算表!$G$5,"")))))))</f>
        <v>0</v>
      </c>
      <c r="O177" s="12"/>
      <c r="P177" s="8">
        <f>IF(O177="",0,IF(O177="優勝",現行XD用点数換算表!$B$6,IF(O177="準優勝",現行XD用点数換算表!$C$6,IF(O177="ベスト4",現行XD用点数換算表!$D$6,IF(O177="ベスト8",現行XD用点数換算表!$E$6,IF(O177="ベスト16",現行XD用点数換算表!$F$6,IF(O177="ベスト32",現行XD用点数換算表!$G$6,"")))))))</f>
        <v>0</v>
      </c>
      <c r="Q177" s="12"/>
      <c r="R177" s="8">
        <f>IF(Q177="",0,IF(Q177="優勝",現行XD用点数換算表!$B$7,IF(Q177="準優勝",現行XD用点数換算表!$C$7,IF(Q177="ベスト4",現行XD用点数換算表!$D$7,IF(Q177="ベスト8",現行XD用点数換算表!$E$7,現行XD用点数換算表!$F$7)))))</f>
        <v>0</v>
      </c>
      <c r="S177" s="12"/>
      <c r="T177" s="8">
        <f>IF(S177="",0,IF(S177="優勝",現行XD用点数換算表!$B$8,IF(S177="準優勝",現行XD用点数換算表!$C$8,IF(S177="ベスト4",現行XD用点数換算表!$D$8,IF(S177="ベスト8",現行XD用点数換算表!$E$8,現行XD用点数換算表!$F$8)))))</f>
        <v>0</v>
      </c>
      <c r="U177" s="12"/>
      <c r="V177" s="14">
        <f>IF(U177="",0,IF(U177="優勝",現行XD用点数換算表!$B$13,IF(U177="準優勝",現行XD用点数換算表!$C$13,IF(U177="ベスト4",現行XD用点数換算表!$D$13,現行XD用点数換算表!$E$13))))</f>
        <v>0</v>
      </c>
      <c r="W177" s="12"/>
      <c r="X177" s="8">
        <f>IF(W177="",0,IF(W177="優勝",現行XD用点数換算表!$B$14,IF(W177="準優勝",現行XD用点数換算表!$C$14,IF(W177="ベスト4",現行XD用点数換算表!$D$14,現行XD用点数換算表!$E$14))))</f>
        <v>0</v>
      </c>
      <c r="Y177" s="12"/>
      <c r="Z177" s="8">
        <f>IF(Y177="",0,IF(Y177="優勝",[5]現行XD用点数換算表!$B$15,IF(Y177="準優勝",[5]現行XD用点数換算表!$C$15,IF(Y177="ベスト4",[5]現行XD用点数換算表!$D$15,IF(Y177="ベスト8",[5]現行XD用点数換算表!$E$15,IF(Y177="ベスト16",[5]現行XD用点数換算表!$F$15,IF(Y177="ベスト32",[5]現行XD用点数換算表!$G$15,"")))))))</f>
        <v>0</v>
      </c>
      <c r="AA177" s="12"/>
      <c r="AB177" s="8">
        <f>IF(AA177="",0,IF(AA177="優勝",現行XD用点数換算表!$B$16,IF(AA177="準優勝",現行XD用点数換算表!$C$16,IF(AA177="ベスト4",現行XD用点数換算表!$D$16,IF(AA177="ベスト8",現行XD用点数換算表!$E$16,IF(AA177="ベスト16",現行XD用点数換算表!$F$16,IF(AA177="ベスト32",現行XD用点数換算表!$G$16,"")))))))</f>
        <v>0</v>
      </c>
      <c r="AC177" s="12"/>
      <c r="AD177" s="8">
        <f>IF(AC177="",0,IF(AC177="優勝",現行XD用点数換算表!$B$17,IF(AC177="準優勝",現行XD用点数換算表!$C$17,IF(AC177="ベスト4",現行XD用点数換算表!$D$17,IF(AC177="ベスト8",現行XD用点数換算表!$E$17,IF(AC177="ベスト16",現行XD用点数換算表!$F$17,IF(AC177="ベスト32",現行XD用点数換算表!$G$17,"")))))))</f>
        <v>0</v>
      </c>
      <c r="AE177" s="12"/>
      <c r="AF177" s="8">
        <f>IF(AE177="",0,IF(AE177="優勝",現行XD用点数換算表!$B$18,IF(AE177="準優勝",現行XD用点数換算表!$C$18,IF(AE177="ベスト4",現行XD用点数換算表!$D$18,IF(AE177="ベスト8",現行XD用点数換算表!$E$18,現行XD用点数換算表!$F$18)))))</f>
        <v>0</v>
      </c>
      <c r="AG177" s="12"/>
      <c r="AH177" s="8">
        <f>IF(AG177="",0,IF(AG177="優勝",現行XD用点数換算表!$B$19,IF(AG177="準優勝",現行XD用点数換算表!$C$19,IF(AG177="ベスト4",現行XD用点数換算表!$D$19,IF(AG177="ベスト8",現行XD用点数換算表!$E$19,現行XD用点数換算表!$F$19)))))</f>
        <v>0</v>
      </c>
      <c r="AI177" s="8">
        <f t="shared" si="24"/>
        <v>0</v>
      </c>
      <c r="AJ177" s="57"/>
    </row>
    <row r="178" spans="1:36" ht="15" customHeight="1" x14ac:dyDescent="0.55000000000000004">
      <c r="A178" s="56">
        <v>88</v>
      </c>
      <c r="B178" s="12"/>
      <c r="C178" s="12"/>
      <c r="D178" s="12"/>
      <c r="E178" s="8"/>
      <c r="F178" s="12"/>
      <c r="G178" s="12"/>
      <c r="H178" s="13">
        <f>IF(G178="",0,IF(G178="優勝",現行XD用点数換算表!$B$2,IF(G178="準優勝",現行XD用点数換算表!$C$2,IF(G178="ベスト4",現行XD用点数換算表!$D$2,現行XD用点数換算表!$E$2))))</f>
        <v>0</v>
      </c>
      <c r="I178" s="12"/>
      <c r="J178" s="8">
        <f>IF(I178="",0,IF(I178="優勝",現行XD用点数換算表!$B$3,IF(I178="準優勝",現行XD用点数換算表!$C$3,IF(I178="ベスト4",現行XD用点数換算表!$D$3,現行XD用点数換算表!$E$3))))</f>
        <v>0</v>
      </c>
      <c r="K178" s="12"/>
      <c r="L178" s="8">
        <f>IF(K178="",0,IF(K178="優勝",[5]現行XD用点数換算表!$B$4,IF(K178="準優勝",[5]現行XD用点数換算表!$C$4,IF(K178="ベスト4",[5]現行XD用点数換算表!$D$4,IF(K178="ベスト8",[5]現行XD用点数換算表!$E$4,IF(K178="ベスト16",[5]現行XD用点数換算表!$F$4,IF(K178="ベスト32",[5]現行XD用点数換算表!$G$4,"")))))))</f>
        <v>0</v>
      </c>
      <c r="M178" s="12"/>
      <c r="N178" s="8">
        <f>IF(M178="",0,IF(M178="優勝",現行XD用点数換算表!$B$5,IF(M178="準優勝",現行XD用点数換算表!$C$5,IF(M178="ベスト4",現行XD用点数換算表!$D$5,IF(M178="ベスト8",現行XD用点数換算表!$E$5,IF(M178="ベスト16",現行XD用点数換算表!$F$5,IF(M178="ベスト32",現行XD用点数換算表!$G$5,"")))))))</f>
        <v>0</v>
      </c>
      <c r="O178" s="12"/>
      <c r="P178" s="8">
        <f>IF(O178="",0,IF(O178="優勝",現行XD用点数換算表!$B$6,IF(O178="準優勝",現行XD用点数換算表!$C$6,IF(O178="ベスト4",現行XD用点数換算表!$D$6,IF(O178="ベスト8",現行XD用点数換算表!$E$6,IF(O178="ベスト16",現行XD用点数換算表!$F$6,IF(O178="ベスト32",現行XD用点数換算表!$G$6,"")))))))</f>
        <v>0</v>
      </c>
      <c r="Q178" s="12"/>
      <c r="R178" s="8">
        <f>IF(Q178="",0,IF(Q178="優勝",現行XD用点数換算表!$B$7,IF(Q178="準優勝",現行XD用点数換算表!$C$7,IF(Q178="ベスト4",現行XD用点数換算表!$D$7,IF(Q178="ベスト8",現行XD用点数換算表!$E$7,現行XD用点数換算表!$F$7)))))</f>
        <v>0</v>
      </c>
      <c r="S178" s="12"/>
      <c r="T178" s="8">
        <f>IF(S178="",0,IF(S178="優勝",現行XD用点数換算表!$B$8,IF(S178="準優勝",現行XD用点数換算表!$C$8,IF(S178="ベスト4",現行XD用点数換算表!$D$8,IF(S178="ベスト8",現行XD用点数換算表!$E$8,現行XD用点数換算表!$F$8)))))</f>
        <v>0</v>
      </c>
      <c r="U178" s="12"/>
      <c r="V178" s="14">
        <f>IF(U178="",0,IF(U178="優勝",現行XD用点数換算表!$B$13,IF(U178="準優勝",現行XD用点数換算表!$C$13,IF(U178="ベスト4",現行XD用点数換算表!$D$13,現行XD用点数換算表!$E$13))))</f>
        <v>0</v>
      </c>
      <c r="W178" s="12"/>
      <c r="X178" s="8">
        <f>IF(W178="",0,IF(W178="優勝",現行XD用点数換算表!$B$14,IF(W178="準優勝",現行XD用点数換算表!$C$14,IF(W178="ベスト4",現行XD用点数換算表!$D$14,現行XD用点数換算表!$E$14))))</f>
        <v>0</v>
      </c>
      <c r="Y178" s="12"/>
      <c r="Z178" s="8">
        <f>IF(Y178="",0,IF(Y178="優勝",[5]現行XD用点数換算表!$B$15,IF(Y178="準優勝",[5]現行XD用点数換算表!$C$15,IF(Y178="ベスト4",[5]現行XD用点数換算表!$D$15,IF(Y178="ベスト8",[5]現行XD用点数換算表!$E$15,IF(Y178="ベスト16",[5]現行XD用点数換算表!$F$15,IF(Y178="ベスト32",[5]現行XD用点数換算表!$G$15,"")))))))</f>
        <v>0</v>
      </c>
      <c r="AA178" s="12"/>
      <c r="AB178" s="8">
        <f>IF(AA178="",0,IF(AA178="優勝",現行XD用点数換算表!$B$16,IF(AA178="準優勝",現行XD用点数換算表!$C$16,IF(AA178="ベスト4",現行XD用点数換算表!$D$16,IF(AA178="ベスト8",現行XD用点数換算表!$E$16,IF(AA178="ベスト16",現行XD用点数換算表!$F$16,IF(AA178="ベスト32",現行XD用点数換算表!$G$16,"")))))))</f>
        <v>0</v>
      </c>
      <c r="AC178" s="12"/>
      <c r="AD178" s="8">
        <f>IF(AC178="",0,IF(AC178="優勝",現行XD用点数換算表!$B$17,IF(AC178="準優勝",現行XD用点数換算表!$C$17,IF(AC178="ベスト4",現行XD用点数換算表!$D$17,IF(AC178="ベスト8",現行XD用点数換算表!$E$17,IF(AC178="ベスト16",現行XD用点数換算表!$F$17,IF(AC178="ベスト32",現行XD用点数換算表!$G$17,"")))))))</f>
        <v>0</v>
      </c>
      <c r="AE178" s="12"/>
      <c r="AF178" s="8">
        <f>IF(AE178="",0,IF(AE178="優勝",現行XD用点数換算表!$B$18,IF(AE178="準優勝",現行XD用点数換算表!$C$18,IF(AE178="ベスト4",現行XD用点数換算表!$D$18,IF(AE178="ベスト8",現行XD用点数換算表!$E$18,現行XD用点数換算表!$F$18)))))</f>
        <v>0</v>
      </c>
      <c r="AG178" s="12"/>
      <c r="AH178" s="8">
        <f>IF(AG178="",0,IF(AG178="優勝",現行XD用点数換算表!$B$19,IF(AG178="準優勝",現行XD用点数換算表!$C$19,IF(AG178="ベスト4",現行XD用点数換算表!$D$19,IF(AG178="ベスト8",現行XD用点数換算表!$E$19,現行XD用点数換算表!$F$19)))))</f>
        <v>0</v>
      </c>
      <c r="AI178" s="8">
        <f t="shared" si="24"/>
        <v>0</v>
      </c>
      <c r="AJ178" s="56">
        <f t="shared" si="23"/>
        <v>0</v>
      </c>
    </row>
    <row r="179" spans="1:36" ht="15" customHeight="1" x14ac:dyDescent="0.55000000000000004">
      <c r="A179" s="57"/>
      <c r="B179" s="12"/>
      <c r="C179" s="12"/>
      <c r="D179" s="12"/>
      <c r="E179" s="8"/>
      <c r="F179" s="12"/>
      <c r="G179" s="12"/>
      <c r="H179" s="13">
        <f>IF(G179="",0,IF(G179="優勝",現行XD用点数換算表!$B$2,IF(G179="準優勝",現行XD用点数換算表!$C$2,IF(G179="ベスト4",現行XD用点数換算表!$D$2,現行XD用点数換算表!$E$2))))</f>
        <v>0</v>
      </c>
      <c r="I179" s="12"/>
      <c r="J179" s="8">
        <f>IF(I179="",0,IF(I179="優勝",現行XD用点数換算表!$B$3,IF(I179="準優勝",現行XD用点数換算表!$C$3,IF(I179="ベスト4",現行XD用点数換算表!$D$3,現行XD用点数換算表!$E$3))))</f>
        <v>0</v>
      </c>
      <c r="K179" s="12"/>
      <c r="L179" s="8">
        <f>IF(K179="",0,IF(K179="優勝",[5]現行XD用点数換算表!$B$4,IF(K179="準優勝",[5]現行XD用点数換算表!$C$4,IF(K179="ベスト4",[5]現行XD用点数換算表!$D$4,IF(K179="ベスト8",[5]現行XD用点数換算表!$E$4,IF(K179="ベスト16",[5]現行XD用点数換算表!$F$4,IF(K179="ベスト32",[5]現行XD用点数換算表!$G$4,"")))))))</f>
        <v>0</v>
      </c>
      <c r="M179" s="12"/>
      <c r="N179" s="8">
        <f>IF(M179="",0,IF(M179="優勝",現行XD用点数換算表!$B$5,IF(M179="準優勝",現行XD用点数換算表!$C$5,IF(M179="ベスト4",現行XD用点数換算表!$D$5,IF(M179="ベスト8",現行XD用点数換算表!$E$5,IF(M179="ベスト16",現行XD用点数換算表!$F$5,IF(M179="ベスト32",現行XD用点数換算表!$G$5,"")))))))</f>
        <v>0</v>
      </c>
      <c r="O179" s="12"/>
      <c r="P179" s="8">
        <f>IF(O179="",0,IF(O179="優勝",現行XD用点数換算表!$B$6,IF(O179="準優勝",現行XD用点数換算表!$C$6,IF(O179="ベスト4",現行XD用点数換算表!$D$6,IF(O179="ベスト8",現行XD用点数換算表!$E$6,IF(O179="ベスト16",現行XD用点数換算表!$F$6,IF(O179="ベスト32",現行XD用点数換算表!$G$6,"")))))))</f>
        <v>0</v>
      </c>
      <c r="Q179" s="12"/>
      <c r="R179" s="8">
        <f>IF(Q179="",0,IF(Q179="優勝",現行XD用点数換算表!$B$7,IF(Q179="準優勝",現行XD用点数換算表!$C$7,IF(Q179="ベスト4",現行XD用点数換算表!$D$7,IF(Q179="ベスト8",現行XD用点数換算表!$E$7,現行XD用点数換算表!$F$7)))))</f>
        <v>0</v>
      </c>
      <c r="S179" s="12"/>
      <c r="T179" s="8">
        <f>IF(S179="",0,IF(S179="優勝",現行XD用点数換算表!$B$8,IF(S179="準優勝",現行XD用点数換算表!$C$8,IF(S179="ベスト4",現行XD用点数換算表!$D$8,IF(S179="ベスト8",現行XD用点数換算表!$E$8,現行XD用点数換算表!$F$8)))))</f>
        <v>0</v>
      </c>
      <c r="U179" s="12"/>
      <c r="V179" s="14">
        <f>IF(U179="",0,IF(U179="優勝",現行XD用点数換算表!$B$13,IF(U179="準優勝",現行XD用点数換算表!$C$13,IF(U179="ベスト4",現行XD用点数換算表!$D$13,現行XD用点数換算表!$E$13))))</f>
        <v>0</v>
      </c>
      <c r="W179" s="12"/>
      <c r="X179" s="8">
        <f>IF(W179="",0,IF(W179="優勝",現行XD用点数換算表!$B$14,IF(W179="準優勝",現行XD用点数換算表!$C$14,IF(W179="ベスト4",現行XD用点数換算表!$D$14,現行XD用点数換算表!$E$14))))</f>
        <v>0</v>
      </c>
      <c r="Y179" s="12"/>
      <c r="Z179" s="8">
        <f>IF(Y179="",0,IF(Y179="優勝",[5]現行XD用点数換算表!$B$15,IF(Y179="準優勝",[5]現行XD用点数換算表!$C$15,IF(Y179="ベスト4",[5]現行XD用点数換算表!$D$15,IF(Y179="ベスト8",[5]現行XD用点数換算表!$E$15,IF(Y179="ベスト16",[5]現行XD用点数換算表!$F$15,IF(Y179="ベスト32",[5]現行XD用点数換算表!$G$15,"")))))))</f>
        <v>0</v>
      </c>
      <c r="AA179" s="12"/>
      <c r="AB179" s="8">
        <f>IF(AA179="",0,IF(AA179="優勝",現行XD用点数換算表!$B$16,IF(AA179="準優勝",現行XD用点数換算表!$C$16,IF(AA179="ベスト4",現行XD用点数換算表!$D$16,IF(AA179="ベスト8",現行XD用点数換算表!$E$16,IF(AA179="ベスト16",現行XD用点数換算表!$F$16,IF(AA179="ベスト32",現行XD用点数換算表!$G$16,"")))))))</f>
        <v>0</v>
      </c>
      <c r="AC179" s="12"/>
      <c r="AD179" s="8">
        <f>IF(AC179="",0,IF(AC179="優勝",現行XD用点数換算表!$B$17,IF(AC179="準優勝",現行XD用点数換算表!$C$17,IF(AC179="ベスト4",現行XD用点数換算表!$D$17,IF(AC179="ベスト8",現行XD用点数換算表!$E$17,IF(AC179="ベスト16",現行XD用点数換算表!$F$17,IF(AC179="ベスト32",現行XD用点数換算表!$G$17,"")))))))</f>
        <v>0</v>
      </c>
      <c r="AE179" s="12"/>
      <c r="AF179" s="8">
        <f>IF(AE179="",0,IF(AE179="優勝",現行XD用点数換算表!$B$18,IF(AE179="準優勝",現行XD用点数換算表!$C$18,IF(AE179="ベスト4",現行XD用点数換算表!$D$18,IF(AE179="ベスト8",現行XD用点数換算表!$E$18,現行XD用点数換算表!$F$18)))))</f>
        <v>0</v>
      </c>
      <c r="AG179" s="12"/>
      <c r="AH179" s="8">
        <f>IF(AG179="",0,IF(AG179="優勝",現行XD用点数換算表!$B$19,IF(AG179="準優勝",現行XD用点数換算表!$C$19,IF(AG179="ベスト4",現行XD用点数換算表!$D$19,IF(AG179="ベスト8",現行XD用点数換算表!$E$19,現行XD用点数換算表!$F$19)))))</f>
        <v>0</v>
      </c>
      <c r="AI179" s="8">
        <f t="shared" si="24"/>
        <v>0</v>
      </c>
      <c r="AJ179" s="57"/>
    </row>
    <row r="180" spans="1:36" ht="15" customHeight="1" x14ac:dyDescent="0.55000000000000004">
      <c r="A180" s="56">
        <v>89</v>
      </c>
      <c r="B180" s="12"/>
      <c r="C180" s="12"/>
      <c r="D180" s="12"/>
      <c r="E180" s="8"/>
      <c r="F180" s="12"/>
      <c r="G180" s="12"/>
      <c r="H180" s="13">
        <f>IF(G180="",0,IF(G180="優勝",現行XD用点数換算表!$B$2,IF(G180="準優勝",現行XD用点数換算表!$C$2,IF(G180="ベスト4",現行XD用点数換算表!$D$2,現行XD用点数換算表!$E$2))))</f>
        <v>0</v>
      </c>
      <c r="I180" s="12"/>
      <c r="J180" s="8">
        <f>IF(I180="",0,IF(I180="優勝",現行XD用点数換算表!$B$3,IF(I180="準優勝",現行XD用点数換算表!$C$3,IF(I180="ベスト4",現行XD用点数換算表!$D$3,現行XD用点数換算表!$E$3))))</f>
        <v>0</v>
      </c>
      <c r="K180" s="12"/>
      <c r="L180" s="8">
        <f>IF(K180="",0,IF(K180="優勝",[5]現行XD用点数換算表!$B$4,IF(K180="準優勝",[5]現行XD用点数換算表!$C$4,IF(K180="ベスト4",[5]現行XD用点数換算表!$D$4,IF(K180="ベスト8",[5]現行XD用点数換算表!$E$4,IF(K180="ベスト16",[5]現行XD用点数換算表!$F$4,IF(K180="ベスト32",[5]現行XD用点数換算表!$G$4,"")))))))</f>
        <v>0</v>
      </c>
      <c r="M180" s="12"/>
      <c r="N180" s="8">
        <f>IF(M180="",0,IF(M180="優勝",現行XD用点数換算表!$B$5,IF(M180="準優勝",現行XD用点数換算表!$C$5,IF(M180="ベスト4",現行XD用点数換算表!$D$5,IF(M180="ベスト8",現行XD用点数換算表!$E$5,IF(M180="ベスト16",現行XD用点数換算表!$F$5,IF(M180="ベスト32",現行XD用点数換算表!$G$5,"")))))))</f>
        <v>0</v>
      </c>
      <c r="O180" s="12"/>
      <c r="P180" s="8">
        <f>IF(O180="",0,IF(O180="優勝",現行XD用点数換算表!$B$6,IF(O180="準優勝",現行XD用点数換算表!$C$6,IF(O180="ベスト4",現行XD用点数換算表!$D$6,IF(O180="ベスト8",現行XD用点数換算表!$E$6,IF(O180="ベスト16",現行XD用点数換算表!$F$6,IF(O180="ベスト32",現行XD用点数換算表!$G$6,"")))))))</f>
        <v>0</v>
      </c>
      <c r="Q180" s="12"/>
      <c r="R180" s="8">
        <f>IF(Q180="",0,IF(Q180="優勝",現行XD用点数換算表!$B$7,IF(Q180="準優勝",現行XD用点数換算表!$C$7,IF(Q180="ベスト4",現行XD用点数換算表!$D$7,IF(Q180="ベスト8",現行XD用点数換算表!$E$7,現行XD用点数換算表!$F$7)))))</f>
        <v>0</v>
      </c>
      <c r="S180" s="12"/>
      <c r="T180" s="8">
        <f>IF(S180="",0,IF(S180="優勝",現行XD用点数換算表!$B$8,IF(S180="準優勝",現行XD用点数換算表!$C$8,IF(S180="ベスト4",現行XD用点数換算表!$D$8,IF(S180="ベスト8",現行XD用点数換算表!$E$8,現行XD用点数換算表!$F$8)))))</f>
        <v>0</v>
      </c>
      <c r="U180" s="12"/>
      <c r="V180" s="14">
        <f>IF(U180="",0,IF(U180="優勝",現行XD用点数換算表!$B$13,IF(U180="準優勝",現行XD用点数換算表!$C$13,IF(U180="ベスト4",現行XD用点数換算表!$D$13,現行XD用点数換算表!$E$13))))</f>
        <v>0</v>
      </c>
      <c r="W180" s="12"/>
      <c r="X180" s="8">
        <f>IF(W180="",0,IF(W180="優勝",現行XD用点数換算表!$B$14,IF(W180="準優勝",現行XD用点数換算表!$C$14,IF(W180="ベスト4",現行XD用点数換算表!$D$14,現行XD用点数換算表!$E$14))))</f>
        <v>0</v>
      </c>
      <c r="Y180" s="12"/>
      <c r="Z180" s="8">
        <f>IF(Y180="",0,IF(Y180="優勝",[5]現行XD用点数換算表!$B$15,IF(Y180="準優勝",[5]現行XD用点数換算表!$C$15,IF(Y180="ベスト4",[5]現行XD用点数換算表!$D$15,IF(Y180="ベスト8",[5]現行XD用点数換算表!$E$15,IF(Y180="ベスト16",[5]現行XD用点数換算表!$F$15,IF(Y180="ベスト32",[5]現行XD用点数換算表!$G$15,"")))))))</f>
        <v>0</v>
      </c>
      <c r="AA180" s="12"/>
      <c r="AB180" s="8">
        <f>IF(AA180="",0,IF(AA180="優勝",現行XD用点数換算表!$B$16,IF(AA180="準優勝",現行XD用点数換算表!$C$16,IF(AA180="ベスト4",現行XD用点数換算表!$D$16,IF(AA180="ベスト8",現行XD用点数換算表!$E$16,IF(AA180="ベスト16",現行XD用点数換算表!$F$16,IF(AA180="ベスト32",現行XD用点数換算表!$G$16,"")))))))</f>
        <v>0</v>
      </c>
      <c r="AC180" s="12"/>
      <c r="AD180" s="8">
        <f>IF(AC180="",0,IF(AC180="優勝",現行XD用点数換算表!$B$17,IF(AC180="準優勝",現行XD用点数換算表!$C$17,IF(AC180="ベスト4",現行XD用点数換算表!$D$17,IF(AC180="ベスト8",現行XD用点数換算表!$E$17,IF(AC180="ベスト16",現行XD用点数換算表!$F$17,IF(AC180="ベスト32",現行XD用点数換算表!$G$17,"")))))))</f>
        <v>0</v>
      </c>
      <c r="AE180" s="12"/>
      <c r="AF180" s="8">
        <f>IF(AE180="",0,IF(AE180="優勝",現行XD用点数換算表!$B$18,IF(AE180="準優勝",現行XD用点数換算表!$C$18,IF(AE180="ベスト4",現行XD用点数換算表!$D$18,IF(AE180="ベスト8",現行XD用点数換算表!$E$18,現行XD用点数換算表!$F$18)))))</f>
        <v>0</v>
      </c>
      <c r="AG180" s="12"/>
      <c r="AH180" s="8">
        <f>IF(AG180="",0,IF(AG180="優勝",現行XD用点数換算表!$B$19,IF(AG180="準優勝",現行XD用点数換算表!$C$19,IF(AG180="ベスト4",現行XD用点数換算表!$D$19,IF(AG180="ベスト8",現行XD用点数換算表!$E$19,現行XD用点数換算表!$F$19)))))</f>
        <v>0</v>
      </c>
      <c r="AI180" s="8">
        <f t="shared" si="24"/>
        <v>0</v>
      </c>
      <c r="AJ180" s="56">
        <f t="shared" si="23"/>
        <v>0</v>
      </c>
    </row>
    <row r="181" spans="1:36" ht="15" customHeight="1" x14ac:dyDescent="0.55000000000000004">
      <c r="A181" s="57"/>
      <c r="B181" s="12"/>
      <c r="C181" s="12"/>
      <c r="D181" s="12"/>
      <c r="E181" s="8"/>
      <c r="F181" s="12"/>
      <c r="G181" s="12"/>
      <c r="H181" s="13">
        <f>IF(G181="",0,IF(G181="優勝",現行XD用点数換算表!$B$2,IF(G181="準優勝",現行XD用点数換算表!$C$2,IF(G181="ベスト4",現行XD用点数換算表!$D$2,現行XD用点数換算表!$E$2))))</f>
        <v>0</v>
      </c>
      <c r="I181" s="12"/>
      <c r="J181" s="8">
        <f>IF(I181="",0,IF(I181="優勝",現行XD用点数換算表!$B$3,IF(I181="準優勝",現行XD用点数換算表!$C$3,IF(I181="ベスト4",現行XD用点数換算表!$D$3,現行XD用点数換算表!$E$3))))</f>
        <v>0</v>
      </c>
      <c r="K181" s="12"/>
      <c r="L181" s="8">
        <f>IF(K181="",0,IF(K181="優勝",[5]現行XD用点数換算表!$B$4,IF(K181="準優勝",[5]現行XD用点数換算表!$C$4,IF(K181="ベスト4",[5]現行XD用点数換算表!$D$4,IF(K181="ベスト8",[5]現行XD用点数換算表!$E$4,IF(K181="ベスト16",[5]現行XD用点数換算表!$F$4,IF(K181="ベスト32",[5]現行XD用点数換算表!$G$4,"")))))))</f>
        <v>0</v>
      </c>
      <c r="M181" s="12"/>
      <c r="N181" s="8">
        <f>IF(M181="",0,IF(M181="優勝",現行XD用点数換算表!$B$5,IF(M181="準優勝",現行XD用点数換算表!$C$5,IF(M181="ベスト4",現行XD用点数換算表!$D$5,IF(M181="ベスト8",現行XD用点数換算表!$E$5,IF(M181="ベスト16",現行XD用点数換算表!$F$5,IF(M181="ベスト32",現行XD用点数換算表!$G$5,"")))))))</f>
        <v>0</v>
      </c>
      <c r="O181" s="12"/>
      <c r="P181" s="8">
        <f>IF(O181="",0,IF(O181="優勝",現行XD用点数換算表!$B$6,IF(O181="準優勝",現行XD用点数換算表!$C$6,IF(O181="ベスト4",現行XD用点数換算表!$D$6,IF(O181="ベスト8",現行XD用点数換算表!$E$6,IF(O181="ベスト16",現行XD用点数換算表!$F$6,IF(O181="ベスト32",現行XD用点数換算表!$G$6,"")))))))</f>
        <v>0</v>
      </c>
      <c r="Q181" s="12"/>
      <c r="R181" s="8">
        <f>IF(Q181="",0,IF(Q181="優勝",現行XD用点数換算表!$B$7,IF(Q181="準優勝",現行XD用点数換算表!$C$7,IF(Q181="ベスト4",現行XD用点数換算表!$D$7,IF(Q181="ベスト8",現行XD用点数換算表!$E$7,現行XD用点数換算表!$F$7)))))</f>
        <v>0</v>
      </c>
      <c r="S181" s="12"/>
      <c r="T181" s="8">
        <f>IF(S181="",0,IF(S181="優勝",現行XD用点数換算表!$B$8,IF(S181="準優勝",現行XD用点数換算表!$C$8,IF(S181="ベスト4",現行XD用点数換算表!$D$8,IF(S181="ベスト8",現行XD用点数換算表!$E$8,現行XD用点数換算表!$F$8)))))</f>
        <v>0</v>
      </c>
      <c r="U181" s="12"/>
      <c r="V181" s="14">
        <f>IF(U181="",0,IF(U181="優勝",現行XD用点数換算表!$B$13,IF(U181="準優勝",現行XD用点数換算表!$C$13,IF(U181="ベスト4",現行XD用点数換算表!$D$13,現行XD用点数換算表!$E$13))))</f>
        <v>0</v>
      </c>
      <c r="W181" s="12"/>
      <c r="X181" s="8">
        <f>IF(W181="",0,IF(W181="優勝",現行XD用点数換算表!$B$14,IF(W181="準優勝",現行XD用点数換算表!$C$14,IF(W181="ベスト4",現行XD用点数換算表!$D$14,現行XD用点数換算表!$E$14))))</f>
        <v>0</v>
      </c>
      <c r="Y181" s="12"/>
      <c r="Z181" s="8">
        <f>IF(Y181="",0,IF(Y181="優勝",[5]現行XD用点数換算表!$B$15,IF(Y181="準優勝",[5]現行XD用点数換算表!$C$15,IF(Y181="ベスト4",[5]現行XD用点数換算表!$D$15,IF(Y181="ベスト8",[5]現行XD用点数換算表!$E$15,IF(Y181="ベスト16",[5]現行XD用点数換算表!$F$15,IF(Y181="ベスト32",[5]現行XD用点数換算表!$G$15,"")))))))</f>
        <v>0</v>
      </c>
      <c r="AA181" s="12"/>
      <c r="AB181" s="8">
        <f>IF(AA181="",0,IF(AA181="優勝",現行XD用点数換算表!$B$16,IF(AA181="準優勝",現行XD用点数換算表!$C$16,IF(AA181="ベスト4",現行XD用点数換算表!$D$16,IF(AA181="ベスト8",現行XD用点数換算表!$E$16,IF(AA181="ベスト16",現行XD用点数換算表!$F$16,IF(AA181="ベスト32",現行XD用点数換算表!$G$16,"")))))))</f>
        <v>0</v>
      </c>
      <c r="AC181" s="12"/>
      <c r="AD181" s="8">
        <f>IF(AC181="",0,IF(AC181="優勝",現行XD用点数換算表!$B$17,IF(AC181="準優勝",現行XD用点数換算表!$C$17,IF(AC181="ベスト4",現行XD用点数換算表!$D$17,IF(AC181="ベスト8",現行XD用点数換算表!$E$17,IF(AC181="ベスト16",現行XD用点数換算表!$F$17,IF(AC181="ベスト32",現行XD用点数換算表!$G$17,"")))))))</f>
        <v>0</v>
      </c>
      <c r="AE181" s="12"/>
      <c r="AF181" s="8">
        <f>IF(AE181="",0,IF(AE181="優勝",現行XD用点数換算表!$B$18,IF(AE181="準優勝",現行XD用点数換算表!$C$18,IF(AE181="ベスト4",現行XD用点数換算表!$D$18,IF(AE181="ベスト8",現行XD用点数換算表!$E$18,現行XD用点数換算表!$F$18)))))</f>
        <v>0</v>
      </c>
      <c r="AG181" s="12"/>
      <c r="AH181" s="8">
        <f>IF(AG181="",0,IF(AG181="優勝",現行XD用点数換算表!$B$19,IF(AG181="準優勝",現行XD用点数換算表!$C$19,IF(AG181="ベスト4",現行XD用点数換算表!$D$19,IF(AG181="ベスト8",現行XD用点数換算表!$E$19,現行XD用点数換算表!$F$19)))))</f>
        <v>0</v>
      </c>
      <c r="AI181" s="8">
        <f t="shared" si="24"/>
        <v>0</v>
      </c>
      <c r="AJ181" s="57"/>
    </row>
    <row r="182" spans="1:36" ht="15" customHeight="1" x14ac:dyDescent="0.55000000000000004">
      <c r="A182" s="56">
        <v>90</v>
      </c>
      <c r="B182" s="12"/>
      <c r="C182" s="12"/>
      <c r="D182" s="12"/>
      <c r="E182" s="8"/>
      <c r="F182" s="8"/>
      <c r="G182" s="12"/>
      <c r="H182" s="13">
        <f>IF(G182="",0,IF(G182="優勝",現行XD用点数換算表!$B$2,IF(G182="準優勝",現行XD用点数換算表!$C$2,IF(G182="ベスト4",現行XD用点数換算表!$D$2,現行XD用点数換算表!$E$2))))</f>
        <v>0</v>
      </c>
      <c r="I182" s="12"/>
      <c r="J182" s="8">
        <f>IF(I182="",0,IF(I182="優勝",現行XD用点数換算表!$B$3,IF(I182="準優勝",現行XD用点数換算表!$C$3,IF(I182="ベスト4",現行XD用点数換算表!$D$3,現行XD用点数換算表!$E$3))))</f>
        <v>0</v>
      </c>
      <c r="K182" s="12"/>
      <c r="L182" s="8">
        <f>IF(K182="",0,IF(K182="優勝",[5]現行XD用点数換算表!$B$4,IF(K182="準優勝",[5]現行XD用点数換算表!$C$4,IF(K182="ベスト4",[5]現行XD用点数換算表!$D$4,IF(K182="ベスト8",[5]現行XD用点数換算表!$E$4,IF(K182="ベスト16",[5]現行XD用点数換算表!$F$4,IF(K182="ベスト32",[5]現行XD用点数換算表!$G$4,"")))))))</f>
        <v>0</v>
      </c>
      <c r="M182" s="12"/>
      <c r="N182" s="8">
        <f>IF(M182="",0,IF(M182="優勝",現行XD用点数換算表!$B$5,IF(M182="準優勝",現行XD用点数換算表!$C$5,IF(M182="ベスト4",現行XD用点数換算表!$D$5,IF(M182="ベスト8",現行XD用点数換算表!$E$5,IF(M182="ベスト16",現行XD用点数換算表!$F$5,IF(M182="ベスト32",現行XD用点数換算表!$G$5,"")))))))</f>
        <v>0</v>
      </c>
      <c r="O182" s="12"/>
      <c r="P182" s="8">
        <f>IF(O182="",0,IF(O182="優勝",現行XD用点数換算表!$B$6,IF(O182="準優勝",現行XD用点数換算表!$C$6,IF(O182="ベスト4",現行XD用点数換算表!$D$6,IF(O182="ベスト8",現行XD用点数換算表!$E$6,IF(O182="ベスト16",現行XD用点数換算表!$F$6,IF(O182="ベスト32",現行XD用点数換算表!$G$6,"")))))))</f>
        <v>0</v>
      </c>
      <c r="Q182" s="12"/>
      <c r="R182" s="8">
        <f>IF(Q182="",0,IF(Q182="優勝",現行XD用点数換算表!$B$7,IF(Q182="準優勝",現行XD用点数換算表!$C$7,IF(Q182="ベスト4",現行XD用点数換算表!$D$7,IF(Q182="ベスト8",現行XD用点数換算表!$E$7,現行XD用点数換算表!$F$7)))))</f>
        <v>0</v>
      </c>
      <c r="S182" s="12"/>
      <c r="T182" s="8">
        <f>IF(S182="",0,IF(S182="優勝",現行XD用点数換算表!$B$8,IF(S182="準優勝",現行XD用点数換算表!$C$8,IF(S182="ベスト4",現行XD用点数換算表!$D$8,IF(S182="ベスト8",現行XD用点数換算表!$E$8,現行XD用点数換算表!$F$8)))))</f>
        <v>0</v>
      </c>
      <c r="U182" s="12"/>
      <c r="V182" s="14">
        <f>IF(U182="",0,IF(U182="優勝",現行XD用点数換算表!$B$13,IF(U182="準優勝",現行XD用点数換算表!$C$13,IF(U182="ベスト4",現行XD用点数換算表!$D$13,現行XD用点数換算表!$E$13))))</f>
        <v>0</v>
      </c>
      <c r="W182" s="12"/>
      <c r="X182" s="8">
        <f>IF(W182="",0,IF(W182="優勝",現行XD用点数換算表!$B$14,IF(W182="準優勝",現行XD用点数換算表!$C$14,IF(W182="ベスト4",現行XD用点数換算表!$D$14,現行XD用点数換算表!$E$14))))</f>
        <v>0</v>
      </c>
      <c r="Y182" s="12"/>
      <c r="Z182" s="8">
        <f>IF(Y182="",0,IF(Y182="優勝",[5]現行XD用点数換算表!$B$15,IF(Y182="準優勝",[5]現行XD用点数換算表!$C$15,IF(Y182="ベスト4",[5]現行XD用点数換算表!$D$15,IF(Y182="ベスト8",[5]現行XD用点数換算表!$E$15,IF(Y182="ベスト16",[5]現行XD用点数換算表!$F$15,IF(Y182="ベスト32",[5]現行XD用点数換算表!$G$15,"")))))))</f>
        <v>0</v>
      </c>
      <c r="AA182" s="12"/>
      <c r="AB182" s="8">
        <f>IF(AA182="",0,IF(AA182="優勝",現行XD用点数換算表!$B$16,IF(AA182="準優勝",現行XD用点数換算表!$C$16,IF(AA182="ベスト4",現行XD用点数換算表!$D$16,IF(AA182="ベスト8",現行XD用点数換算表!$E$16,IF(AA182="ベスト16",現行XD用点数換算表!$F$16,IF(AA182="ベスト32",現行XD用点数換算表!$G$16,"")))))))</f>
        <v>0</v>
      </c>
      <c r="AC182" s="12"/>
      <c r="AD182" s="8">
        <f>IF(AC182="",0,IF(AC182="優勝",現行XD用点数換算表!$B$17,IF(AC182="準優勝",現行XD用点数換算表!$C$17,IF(AC182="ベスト4",現行XD用点数換算表!$D$17,IF(AC182="ベスト8",現行XD用点数換算表!$E$17,IF(AC182="ベスト16",現行XD用点数換算表!$F$17,IF(AC182="ベスト32",現行XD用点数換算表!$G$17,"")))))))</f>
        <v>0</v>
      </c>
      <c r="AE182" s="12"/>
      <c r="AF182" s="8">
        <f>IF(AE182="",0,IF(AE182="優勝",現行XD用点数換算表!$B$18,IF(AE182="準優勝",現行XD用点数換算表!$C$18,IF(AE182="ベスト4",現行XD用点数換算表!$D$18,IF(AE182="ベスト8",現行XD用点数換算表!$E$18,現行XD用点数換算表!$F$18)))))</f>
        <v>0</v>
      </c>
      <c r="AG182" s="12"/>
      <c r="AH182" s="8">
        <f>IF(AG182="",0,IF(AG182="優勝",現行XD用点数換算表!$B$19,IF(AG182="準優勝",現行XD用点数換算表!$C$19,IF(AG182="ベスト4",現行XD用点数換算表!$D$19,IF(AG182="ベスト8",現行XD用点数換算表!$E$19,現行XD用点数換算表!$F$19)))))</f>
        <v>0</v>
      </c>
      <c r="AI182" s="8">
        <f t="shared" si="24"/>
        <v>0</v>
      </c>
      <c r="AJ182" s="56">
        <f t="shared" si="23"/>
        <v>0</v>
      </c>
    </row>
    <row r="183" spans="1:36" ht="15" customHeight="1" x14ac:dyDescent="0.55000000000000004">
      <c r="A183" s="57"/>
      <c r="B183" s="12"/>
      <c r="C183" s="12"/>
      <c r="D183" s="12"/>
      <c r="E183" s="8"/>
      <c r="F183" s="8"/>
      <c r="G183" s="12"/>
      <c r="H183" s="13">
        <f>IF(G183="",0,IF(G183="優勝",現行XD用点数換算表!$B$2,IF(G183="準優勝",現行XD用点数換算表!$C$2,IF(G183="ベスト4",現行XD用点数換算表!$D$2,現行XD用点数換算表!$E$2))))</f>
        <v>0</v>
      </c>
      <c r="I183" s="12"/>
      <c r="J183" s="8">
        <f>IF(I183="",0,IF(I183="優勝",現行XD用点数換算表!$B$3,IF(I183="準優勝",現行XD用点数換算表!$C$3,IF(I183="ベスト4",現行XD用点数換算表!$D$3,現行XD用点数換算表!$E$3))))</f>
        <v>0</v>
      </c>
      <c r="K183" s="12"/>
      <c r="L183" s="8">
        <f>IF(K183="",0,IF(K183="優勝",[5]現行XD用点数換算表!$B$4,IF(K183="準優勝",[5]現行XD用点数換算表!$C$4,IF(K183="ベスト4",[5]現行XD用点数換算表!$D$4,IF(K183="ベスト8",[5]現行XD用点数換算表!$E$4,IF(K183="ベスト16",[5]現行XD用点数換算表!$F$4,IF(K183="ベスト32",[5]現行XD用点数換算表!$G$4,"")))))))</f>
        <v>0</v>
      </c>
      <c r="M183" s="12"/>
      <c r="N183" s="8">
        <f>IF(M183="",0,IF(M183="優勝",現行XD用点数換算表!$B$5,IF(M183="準優勝",現行XD用点数換算表!$C$5,IF(M183="ベスト4",現行XD用点数換算表!$D$5,IF(M183="ベスト8",現行XD用点数換算表!$E$5,IF(M183="ベスト16",現行XD用点数換算表!$F$5,IF(M183="ベスト32",現行XD用点数換算表!$G$5,"")))))))</f>
        <v>0</v>
      </c>
      <c r="O183" s="12"/>
      <c r="P183" s="8">
        <f>IF(O183="",0,IF(O183="優勝",現行XD用点数換算表!$B$6,IF(O183="準優勝",現行XD用点数換算表!$C$6,IF(O183="ベスト4",現行XD用点数換算表!$D$6,IF(O183="ベスト8",現行XD用点数換算表!$E$6,IF(O183="ベスト16",現行XD用点数換算表!$F$6,IF(O183="ベスト32",現行XD用点数換算表!$G$6,"")))))))</f>
        <v>0</v>
      </c>
      <c r="Q183" s="12"/>
      <c r="R183" s="8">
        <f>IF(Q183="",0,IF(Q183="優勝",現行XD用点数換算表!$B$7,IF(Q183="準優勝",現行XD用点数換算表!$C$7,IF(Q183="ベスト4",現行XD用点数換算表!$D$7,IF(Q183="ベスト8",現行XD用点数換算表!$E$7,現行XD用点数換算表!$F$7)))))</f>
        <v>0</v>
      </c>
      <c r="S183" s="12"/>
      <c r="T183" s="8">
        <f>IF(S183="",0,IF(S183="優勝",現行XD用点数換算表!$B$8,IF(S183="準優勝",現行XD用点数換算表!$C$8,IF(S183="ベスト4",現行XD用点数換算表!$D$8,IF(S183="ベスト8",現行XD用点数換算表!$E$8,現行XD用点数換算表!$F$8)))))</f>
        <v>0</v>
      </c>
      <c r="U183" s="12"/>
      <c r="V183" s="14">
        <f>IF(U183="",0,IF(U183="優勝",現行XD用点数換算表!$B$13,IF(U183="準優勝",現行XD用点数換算表!$C$13,IF(U183="ベスト4",現行XD用点数換算表!$D$13,現行XD用点数換算表!$E$13))))</f>
        <v>0</v>
      </c>
      <c r="W183" s="12"/>
      <c r="X183" s="8">
        <f>IF(W183="",0,IF(W183="優勝",現行XD用点数換算表!$B$14,IF(W183="準優勝",現行XD用点数換算表!$C$14,IF(W183="ベスト4",現行XD用点数換算表!$D$14,現行XD用点数換算表!$E$14))))</f>
        <v>0</v>
      </c>
      <c r="Y183" s="12"/>
      <c r="Z183" s="8">
        <f>IF(Y183="",0,IF(Y183="優勝",[5]現行XD用点数換算表!$B$15,IF(Y183="準優勝",[5]現行XD用点数換算表!$C$15,IF(Y183="ベスト4",[5]現行XD用点数換算表!$D$15,IF(Y183="ベスト8",[5]現行XD用点数換算表!$E$15,IF(Y183="ベスト16",[5]現行XD用点数換算表!$F$15,IF(Y183="ベスト32",[5]現行XD用点数換算表!$G$15,"")))))))</f>
        <v>0</v>
      </c>
      <c r="AA183" s="12"/>
      <c r="AB183" s="8">
        <f>IF(AA183="",0,IF(AA183="優勝",現行XD用点数換算表!$B$16,IF(AA183="準優勝",現行XD用点数換算表!$C$16,IF(AA183="ベスト4",現行XD用点数換算表!$D$16,IF(AA183="ベスト8",現行XD用点数換算表!$E$16,IF(AA183="ベスト16",現行XD用点数換算表!$F$16,IF(AA183="ベスト32",現行XD用点数換算表!$G$16,"")))))))</f>
        <v>0</v>
      </c>
      <c r="AC183" s="12"/>
      <c r="AD183" s="8">
        <f>IF(AC183="",0,IF(AC183="優勝",現行XD用点数換算表!$B$17,IF(AC183="準優勝",現行XD用点数換算表!$C$17,IF(AC183="ベスト4",現行XD用点数換算表!$D$17,IF(AC183="ベスト8",現行XD用点数換算表!$E$17,IF(AC183="ベスト16",現行XD用点数換算表!$F$17,IF(AC183="ベスト32",現行XD用点数換算表!$G$17,"")))))))</f>
        <v>0</v>
      </c>
      <c r="AE183" s="12"/>
      <c r="AF183" s="8">
        <f>IF(AE183="",0,IF(AE183="優勝",現行XD用点数換算表!$B$18,IF(AE183="準優勝",現行XD用点数換算表!$C$18,IF(AE183="ベスト4",現行XD用点数換算表!$D$18,IF(AE183="ベスト8",現行XD用点数換算表!$E$18,現行XD用点数換算表!$F$18)))))</f>
        <v>0</v>
      </c>
      <c r="AG183" s="12"/>
      <c r="AH183" s="8">
        <f>IF(AG183="",0,IF(AG183="優勝",現行XD用点数換算表!$B$19,IF(AG183="準優勝",現行XD用点数換算表!$C$19,IF(AG183="ベスト4",現行XD用点数換算表!$D$19,IF(AG183="ベスト8",現行XD用点数換算表!$E$19,現行XD用点数換算表!$F$19)))))</f>
        <v>0</v>
      </c>
      <c r="AI183" s="8">
        <f t="shared" si="24"/>
        <v>0</v>
      </c>
      <c r="AJ183" s="57"/>
    </row>
    <row r="184" spans="1:36" ht="15" customHeight="1" x14ac:dyDescent="0.55000000000000004">
      <c r="A184" s="56">
        <v>91</v>
      </c>
      <c r="B184" s="12"/>
      <c r="C184" s="12"/>
      <c r="D184" s="12"/>
      <c r="E184" s="8"/>
      <c r="F184" s="8"/>
      <c r="G184" s="12"/>
      <c r="H184" s="13">
        <f>IF(G184="",0,IF(G184="優勝",現行XD用点数換算表!$B$2,IF(G184="準優勝",現行XD用点数換算表!$C$2,IF(G184="ベスト4",現行XD用点数換算表!$D$2,現行XD用点数換算表!$E$2))))</f>
        <v>0</v>
      </c>
      <c r="I184" s="12"/>
      <c r="J184" s="8">
        <f>IF(I184="",0,IF(I184="優勝",現行XD用点数換算表!$B$3,IF(I184="準優勝",現行XD用点数換算表!$C$3,IF(I184="ベスト4",現行XD用点数換算表!$D$3,現行XD用点数換算表!$E$3))))</f>
        <v>0</v>
      </c>
      <c r="K184" s="12"/>
      <c r="L184" s="8">
        <f>IF(K184="",0,IF(K184="優勝",[5]現行XD用点数換算表!$B$4,IF(K184="準優勝",[5]現行XD用点数換算表!$C$4,IF(K184="ベスト4",[5]現行XD用点数換算表!$D$4,IF(K184="ベスト8",[5]現行XD用点数換算表!$E$4,IF(K184="ベスト16",[5]現行XD用点数換算表!$F$4,IF(K184="ベスト32",[5]現行XD用点数換算表!$G$4,"")))))))</f>
        <v>0</v>
      </c>
      <c r="M184" s="12"/>
      <c r="N184" s="8">
        <f>IF(M184="",0,IF(M184="優勝",現行XD用点数換算表!$B$5,IF(M184="準優勝",現行XD用点数換算表!$C$5,IF(M184="ベスト4",現行XD用点数換算表!$D$5,IF(M184="ベスト8",現行XD用点数換算表!$E$5,IF(M184="ベスト16",現行XD用点数換算表!$F$5,IF(M184="ベスト32",現行XD用点数換算表!$G$5,"")))))))</f>
        <v>0</v>
      </c>
      <c r="O184" s="12"/>
      <c r="P184" s="8">
        <f>IF(O184="",0,IF(O184="優勝",現行XD用点数換算表!$B$6,IF(O184="準優勝",現行XD用点数換算表!$C$6,IF(O184="ベスト4",現行XD用点数換算表!$D$6,IF(O184="ベスト8",現行XD用点数換算表!$E$6,IF(O184="ベスト16",現行XD用点数換算表!$F$6,IF(O184="ベスト32",現行XD用点数換算表!$G$6,"")))))))</f>
        <v>0</v>
      </c>
      <c r="Q184" s="12"/>
      <c r="R184" s="8">
        <f>IF(Q184="",0,IF(Q184="優勝",現行XD用点数換算表!$B$7,IF(Q184="準優勝",現行XD用点数換算表!$C$7,IF(Q184="ベスト4",現行XD用点数換算表!$D$7,IF(Q184="ベスト8",現行XD用点数換算表!$E$7,現行XD用点数換算表!$F$7)))))</f>
        <v>0</v>
      </c>
      <c r="S184" s="12"/>
      <c r="T184" s="8">
        <f>IF(S184="",0,IF(S184="優勝",現行XD用点数換算表!$B$8,IF(S184="準優勝",現行XD用点数換算表!$C$8,IF(S184="ベスト4",現行XD用点数換算表!$D$8,IF(S184="ベスト8",現行XD用点数換算表!$E$8,現行XD用点数換算表!$F$8)))))</f>
        <v>0</v>
      </c>
      <c r="U184" s="12"/>
      <c r="V184" s="14">
        <f>IF(U184="",0,IF(U184="優勝",現行XD用点数換算表!$B$13,IF(U184="準優勝",現行XD用点数換算表!$C$13,IF(U184="ベスト4",現行XD用点数換算表!$D$13,現行XD用点数換算表!$E$13))))</f>
        <v>0</v>
      </c>
      <c r="W184" s="12"/>
      <c r="X184" s="8">
        <f>IF(W184="",0,IF(W184="優勝",現行XD用点数換算表!$B$14,IF(W184="準優勝",現行XD用点数換算表!$C$14,IF(W184="ベスト4",現行XD用点数換算表!$D$14,現行XD用点数換算表!$E$14))))</f>
        <v>0</v>
      </c>
      <c r="Y184" s="12"/>
      <c r="Z184" s="8">
        <f>IF(Y184="",0,IF(Y184="優勝",[5]現行XD用点数換算表!$B$15,IF(Y184="準優勝",[5]現行XD用点数換算表!$C$15,IF(Y184="ベスト4",[5]現行XD用点数換算表!$D$15,IF(Y184="ベスト8",[5]現行XD用点数換算表!$E$15,IF(Y184="ベスト16",[5]現行XD用点数換算表!$F$15,IF(Y184="ベスト32",[5]現行XD用点数換算表!$G$15,"")))))))</f>
        <v>0</v>
      </c>
      <c r="AA184" s="12"/>
      <c r="AB184" s="8">
        <f>IF(AA184="",0,IF(AA184="優勝",現行XD用点数換算表!$B$16,IF(AA184="準優勝",現行XD用点数換算表!$C$16,IF(AA184="ベスト4",現行XD用点数換算表!$D$16,IF(AA184="ベスト8",現行XD用点数換算表!$E$16,IF(AA184="ベスト16",現行XD用点数換算表!$F$16,IF(AA184="ベスト32",現行XD用点数換算表!$G$16,"")))))))</f>
        <v>0</v>
      </c>
      <c r="AC184" s="12"/>
      <c r="AD184" s="8">
        <f>IF(AC184="",0,IF(AC184="優勝",現行XD用点数換算表!$B$17,IF(AC184="準優勝",現行XD用点数換算表!$C$17,IF(AC184="ベスト4",現行XD用点数換算表!$D$17,IF(AC184="ベスト8",現行XD用点数換算表!$E$17,IF(AC184="ベスト16",現行XD用点数換算表!$F$17,IF(AC184="ベスト32",現行XD用点数換算表!$G$17,"")))))))</f>
        <v>0</v>
      </c>
      <c r="AE184" s="12"/>
      <c r="AF184" s="8">
        <f>IF(AE184="",0,IF(AE184="優勝",現行XD用点数換算表!$B$18,IF(AE184="準優勝",現行XD用点数換算表!$C$18,IF(AE184="ベスト4",現行XD用点数換算表!$D$18,IF(AE184="ベスト8",現行XD用点数換算表!$E$18,現行XD用点数換算表!$F$18)))))</f>
        <v>0</v>
      </c>
      <c r="AG184" s="12"/>
      <c r="AH184" s="8">
        <f>IF(AG184="",0,IF(AG184="優勝",現行XD用点数換算表!$B$19,IF(AG184="準優勝",現行XD用点数換算表!$C$19,IF(AG184="ベスト4",現行XD用点数換算表!$D$19,IF(AG184="ベスト8",現行XD用点数換算表!$E$19,現行XD用点数換算表!$F$19)))))</f>
        <v>0</v>
      </c>
      <c r="AI184" s="8">
        <f t="shared" si="24"/>
        <v>0</v>
      </c>
      <c r="AJ184" s="56">
        <f t="shared" si="23"/>
        <v>0</v>
      </c>
    </row>
    <row r="185" spans="1:36" ht="15" customHeight="1" x14ac:dyDescent="0.55000000000000004">
      <c r="A185" s="57"/>
      <c r="B185" s="12"/>
      <c r="C185" s="12"/>
      <c r="D185" s="12"/>
      <c r="E185" s="8"/>
      <c r="F185" s="8"/>
      <c r="G185" s="12"/>
      <c r="H185" s="13">
        <f>IF(G185="",0,IF(G185="優勝",現行XD用点数換算表!$B$2,IF(G185="準優勝",現行XD用点数換算表!$C$2,IF(G185="ベスト4",現行XD用点数換算表!$D$2,現行XD用点数換算表!$E$2))))</f>
        <v>0</v>
      </c>
      <c r="I185" s="12"/>
      <c r="J185" s="8">
        <f>IF(I185="",0,IF(I185="優勝",現行XD用点数換算表!$B$3,IF(I185="準優勝",現行XD用点数換算表!$C$3,IF(I185="ベスト4",現行XD用点数換算表!$D$3,現行XD用点数換算表!$E$3))))</f>
        <v>0</v>
      </c>
      <c r="K185" s="12"/>
      <c r="L185" s="8">
        <f>IF(K185="",0,IF(K185="優勝",[5]現行XD用点数換算表!$B$4,IF(K185="準優勝",[5]現行XD用点数換算表!$C$4,IF(K185="ベスト4",[5]現行XD用点数換算表!$D$4,IF(K185="ベスト8",[5]現行XD用点数換算表!$E$4,IF(K185="ベスト16",[5]現行XD用点数換算表!$F$4,IF(K185="ベスト32",[5]現行XD用点数換算表!$G$4,"")))))))</f>
        <v>0</v>
      </c>
      <c r="M185" s="12"/>
      <c r="N185" s="8">
        <f>IF(M185="",0,IF(M185="優勝",現行XD用点数換算表!$B$5,IF(M185="準優勝",現行XD用点数換算表!$C$5,IF(M185="ベスト4",現行XD用点数換算表!$D$5,IF(M185="ベスト8",現行XD用点数換算表!$E$5,IF(M185="ベスト16",現行XD用点数換算表!$F$5,IF(M185="ベスト32",現行XD用点数換算表!$G$5,"")))))))</f>
        <v>0</v>
      </c>
      <c r="O185" s="12"/>
      <c r="P185" s="8">
        <f>IF(O185="",0,IF(O185="優勝",現行XD用点数換算表!$B$6,IF(O185="準優勝",現行XD用点数換算表!$C$6,IF(O185="ベスト4",現行XD用点数換算表!$D$6,IF(O185="ベスト8",現行XD用点数換算表!$E$6,IF(O185="ベスト16",現行XD用点数換算表!$F$6,IF(O185="ベスト32",現行XD用点数換算表!$G$6,"")))))))</f>
        <v>0</v>
      </c>
      <c r="Q185" s="12"/>
      <c r="R185" s="8">
        <f>IF(Q185="",0,IF(Q185="優勝",現行XD用点数換算表!$B$7,IF(Q185="準優勝",現行XD用点数換算表!$C$7,IF(Q185="ベスト4",現行XD用点数換算表!$D$7,IF(Q185="ベスト8",現行XD用点数換算表!$E$7,現行XD用点数換算表!$F$7)))))</f>
        <v>0</v>
      </c>
      <c r="S185" s="12"/>
      <c r="T185" s="8">
        <f>IF(S185="",0,IF(S185="優勝",現行XD用点数換算表!$B$8,IF(S185="準優勝",現行XD用点数換算表!$C$8,IF(S185="ベスト4",現行XD用点数換算表!$D$8,IF(S185="ベスト8",現行XD用点数換算表!$E$8,現行XD用点数換算表!$F$8)))))</f>
        <v>0</v>
      </c>
      <c r="U185" s="12"/>
      <c r="V185" s="14">
        <f>IF(U185="",0,IF(U185="優勝",現行XD用点数換算表!$B$13,IF(U185="準優勝",現行XD用点数換算表!$C$13,IF(U185="ベスト4",現行XD用点数換算表!$D$13,現行XD用点数換算表!$E$13))))</f>
        <v>0</v>
      </c>
      <c r="W185" s="12"/>
      <c r="X185" s="8">
        <f>IF(W185="",0,IF(W185="優勝",現行XD用点数換算表!$B$14,IF(W185="準優勝",現行XD用点数換算表!$C$14,IF(W185="ベスト4",現行XD用点数換算表!$D$14,現行XD用点数換算表!$E$14))))</f>
        <v>0</v>
      </c>
      <c r="Y185" s="12"/>
      <c r="Z185" s="8">
        <f>IF(Y185="",0,IF(Y185="優勝",[5]現行XD用点数換算表!$B$15,IF(Y185="準優勝",[5]現行XD用点数換算表!$C$15,IF(Y185="ベスト4",[5]現行XD用点数換算表!$D$15,IF(Y185="ベスト8",[5]現行XD用点数換算表!$E$15,IF(Y185="ベスト16",[5]現行XD用点数換算表!$F$15,IF(Y185="ベスト32",[5]現行XD用点数換算表!$G$15,"")))))))</f>
        <v>0</v>
      </c>
      <c r="AA185" s="12"/>
      <c r="AB185" s="8">
        <f>IF(AA185="",0,IF(AA185="優勝",現行XD用点数換算表!$B$16,IF(AA185="準優勝",現行XD用点数換算表!$C$16,IF(AA185="ベスト4",現行XD用点数換算表!$D$16,IF(AA185="ベスト8",現行XD用点数換算表!$E$16,IF(AA185="ベスト16",現行XD用点数換算表!$F$16,IF(AA185="ベスト32",現行XD用点数換算表!$G$16,"")))))))</f>
        <v>0</v>
      </c>
      <c r="AC185" s="12"/>
      <c r="AD185" s="8">
        <f>IF(AC185="",0,IF(AC185="優勝",現行XD用点数換算表!$B$17,IF(AC185="準優勝",現行XD用点数換算表!$C$17,IF(AC185="ベスト4",現行XD用点数換算表!$D$17,IF(AC185="ベスト8",現行XD用点数換算表!$E$17,IF(AC185="ベスト16",現行XD用点数換算表!$F$17,IF(AC185="ベスト32",現行XD用点数換算表!$G$17,"")))))))</f>
        <v>0</v>
      </c>
      <c r="AE185" s="12"/>
      <c r="AF185" s="8">
        <f>IF(AE185="",0,IF(AE185="優勝",現行XD用点数換算表!$B$18,IF(AE185="準優勝",現行XD用点数換算表!$C$18,IF(AE185="ベスト4",現行XD用点数換算表!$D$18,IF(AE185="ベスト8",現行XD用点数換算表!$E$18,現行XD用点数換算表!$F$18)))))</f>
        <v>0</v>
      </c>
      <c r="AG185" s="12"/>
      <c r="AH185" s="8">
        <f>IF(AG185="",0,IF(AG185="優勝",現行XD用点数換算表!$B$19,IF(AG185="準優勝",現行XD用点数換算表!$C$19,IF(AG185="ベスト4",現行XD用点数換算表!$D$19,IF(AG185="ベスト8",現行XD用点数換算表!$E$19,現行XD用点数換算表!$F$19)))))</f>
        <v>0</v>
      </c>
      <c r="AI185" s="8">
        <f t="shared" si="24"/>
        <v>0</v>
      </c>
      <c r="AJ185" s="57"/>
    </row>
    <row r="186" spans="1:36" ht="15" customHeight="1" x14ac:dyDescent="0.55000000000000004">
      <c r="A186" s="56">
        <v>92</v>
      </c>
      <c r="B186" s="12"/>
      <c r="C186" s="12"/>
      <c r="D186" s="12"/>
      <c r="E186" s="8"/>
      <c r="F186" s="12"/>
      <c r="G186" s="12"/>
      <c r="H186" s="13">
        <f>IF(G186="",0,IF(G186="優勝",現行XD用点数換算表!$B$2,IF(G186="準優勝",現行XD用点数換算表!$C$2,IF(G186="ベスト4",現行XD用点数換算表!$D$2,現行XD用点数換算表!$E$2))))</f>
        <v>0</v>
      </c>
      <c r="I186" s="12"/>
      <c r="J186" s="8">
        <f>IF(I186="",0,IF(I186="優勝",現行XD用点数換算表!$B$3,IF(I186="準優勝",現行XD用点数換算表!$C$3,IF(I186="ベスト4",現行XD用点数換算表!$D$3,現行XD用点数換算表!$E$3))))</f>
        <v>0</v>
      </c>
      <c r="K186" s="12"/>
      <c r="L186" s="8">
        <f>IF(K186="",0,IF(K186="優勝",[5]現行XD用点数換算表!$B$4,IF(K186="準優勝",[5]現行XD用点数換算表!$C$4,IF(K186="ベスト4",[5]現行XD用点数換算表!$D$4,IF(K186="ベスト8",[5]現行XD用点数換算表!$E$4,IF(K186="ベスト16",[5]現行XD用点数換算表!$F$4,IF(K186="ベスト32",[5]現行XD用点数換算表!$G$4,"")))))))</f>
        <v>0</v>
      </c>
      <c r="M186" s="12"/>
      <c r="N186" s="8">
        <f>IF(M186="",0,IF(M186="優勝",現行XD用点数換算表!$B$5,IF(M186="準優勝",現行XD用点数換算表!$C$5,IF(M186="ベスト4",現行XD用点数換算表!$D$5,IF(M186="ベスト8",現行XD用点数換算表!$E$5,IF(M186="ベスト16",現行XD用点数換算表!$F$5,IF(M186="ベスト32",現行XD用点数換算表!$G$5,"")))))))</f>
        <v>0</v>
      </c>
      <c r="O186" s="12"/>
      <c r="P186" s="8">
        <f>IF(O186="",0,IF(O186="優勝",現行XD用点数換算表!$B$6,IF(O186="準優勝",現行XD用点数換算表!$C$6,IF(O186="ベスト4",現行XD用点数換算表!$D$6,IF(O186="ベスト8",現行XD用点数換算表!$E$6,IF(O186="ベスト16",現行XD用点数換算表!$F$6,IF(O186="ベスト32",現行XD用点数換算表!$G$6,"")))))))</f>
        <v>0</v>
      </c>
      <c r="Q186" s="12"/>
      <c r="R186" s="8">
        <f>IF(Q186="",0,IF(Q186="優勝",現行XD用点数換算表!$B$7,IF(Q186="準優勝",現行XD用点数換算表!$C$7,IF(Q186="ベスト4",現行XD用点数換算表!$D$7,IF(Q186="ベスト8",現行XD用点数換算表!$E$7,現行XD用点数換算表!$F$7)))))</f>
        <v>0</v>
      </c>
      <c r="S186" s="12"/>
      <c r="T186" s="8">
        <f>IF(S186="",0,IF(S186="優勝",現行XD用点数換算表!$B$8,IF(S186="準優勝",現行XD用点数換算表!$C$8,IF(S186="ベスト4",現行XD用点数換算表!$D$8,IF(S186="ベスト8",現行XD用点数換算表!$E$8,現行XD用点数換算表!$F$8)))))</f>
        <v>0</v>
      </c>
      <c r="U186" s="12"/>
      <c r="V186" s="14">
        <f>IF(U186="",0,IF(U186="優勝",現行XD用点数換算表!$B$13,IF(U186="準優勝",現行XD用点数換算表!$C$13,IF(U186="ベスト4",現行XD用点数換算表!$D$13,現行XD用点数換算表!$E$13))))</f>
        <v>0</v>
      </c>
      <c r="W186" s="12"/>
      <c r="X186" s="8">
        <f>IF(W186="",0,IF(W186="優勝",現行XD用点数換算表!$B$14,IF(W186="準優勝",現行XD用点数換算表!$C$14,IF(W186="ベスト4",現行XD用点数換算表!$D$14,現行XD用点数換算表!$E$14))))</f>
        <v>0</v>
      </c>
      <c r="Y186" s="12"/>
      <c r="Z186" s="8">
        <f>IF(Y186="",0,IF(Y186="優勝",[5]現行XD用点数換算表!$B$15,IF(Y186="準優勝",[5]現行XD用点数換算表!$C$15,IF(Y186="ベスト4",[5]現行XD用点数換算表!$D$15,IF(Y186="ベスト8",[5]現行XD用点数換算表!$E$15,IF(Y186="ベスト16",[5]現行XD用点数換算表!$F$15,IF(Y186="ベスト32",[5]現行XD用点数換算表!$G$15,"")))))))</f>
        <v>0</v>
      </c>
      <c r="AA186" s="12"/>
      <c r="AB186" s="8">
        <f>IF(AA186="",0,IF(AA186="優勝",現行XD用点数換算表!$B$16,IF(AA186="準優勝",現行XD用点数換算表!$C$16,IF(AA186="ベスト4",現行XD用点数換算表!$D$16,IF(AA186="ベスト8",現行XD用点数換算表!$E$16,IF(AA186="ベスト16",現行XD用点数換算表!$F$16,IF(AA186="ベスト32",現行XD用点数換算表!$G$16,"")))))))</f>
        <v>0</v>
      </c>
      <c r="AC186" s="12"/>
      <c r="AD186" s="8">
        <f>IF(AC186="",0,IF(AC186="優勝",現行XD用点数換算表!$B$17,IF(AC186="準優勝",現行XD用点数換算表!$C$17,IF(AC186="ベスト4",現行XD用点数換算表!$D$17,IF(AC186="ベスト8",現行XD用点数換算表!$E$17,IF(AC186="ベスト16",現行XD用点数換算表!$F$17,IF(AC186="ベスト32",現行XD用点数換算表!$G$17,"")))))))</f>
        <v>0</v>
      </c>
      <c r="AE186" s="12"/>
      <c r="AF186" s="8">
        <f>IF(AE186="",0,IF(AE186="優勝",現行XD用点数換算表!$B$18,IF(AE186="準優勝",現行XD用点数換算表!$C$18,IF(AE186="ベスト4",現行XD用点数換算表!$D$18,IF(AE186="ベスト8",現行XD用点数換算表!$E$18,現行XD用点数換算表!$F$18)))))</f>
        <v>0</v>
      </c>
      <c r="AG186" s="12"/>
      <c r="AH186" s="8">
        <f>IF(AG186="",0,IF(AG186="優勝",現行XD用点数換算表!$B$19,IF(AG186="準優勝",現行XD用点数換算表!$C$19,IF(AG186="ベスト4",現行XD用点数換算表!$D$19,IF(AG186="ベスト8",現行XD用点数換算表!$E$19,現行XD用点数換算表!$F$19)))))</f>
        <v>0</v>
      </c>
      <c r="AI186" s="8">
        <f t="shared" si="24"/>
        <v>0</v>
      </c>
      <c r="AJ186" s="56">
        <f t="shared" si="23"/>
        <v>0</v>
      </c>
    </row>
    <row r="187" spans="1:36" ht="15" customHeight="1" x14ac:dyDescent="0.55000000000000004">
      <c r="A187" s="57"/>
      <c r="B187" s="12"/>
      <c r="C187" s="12"/>
      <c r="D187" s="12"/>
      <c r="E187" s="8"/>
      <c r="F187" s="12"/>
      <c r="G187" s="12"/>
      <c r="H187" s="13">
        <f>IF(G187="",0,IF(G187="優勝",現行XD用点数換算表!$B$2,IF(G187="準優勝",現行XD用点数換算表!$C$2,IF(G187="ベスト4",現行XD用点数換算表!$D$2,現行XD用点数換算表!$E$2))))</f>
        <v>0</v>
      </c>
      <c r="I187" s="12"/>
      <c r="J187" s="8">
        <f>IF(I187="",0,IF(I187="優勝",現行XD用点数換算表!$B$3,IF(I187="準優勝",現行XD用点数換算表!$C$3,IF(I187="ベスト4",現行XD用点数換算表!$D$3,現行XD用点数換算表!$E$3))))</f>
        <v>0</v>
      </c>
      <c r="K187" s="12"/>
      <c r="L187" s="8">
        <f>IF(K187="",0,IF(K187="優勝",[5]現行XD用点数換算表!$B$4,IF(K187="準優勝",[5]現行XD用点数換算表!$C$4,IF(K187="ベスト4",[5]現行XD用点数換算表!$D$4,IF(K187="ベスト8",[5]現行XD用点数換算表!$E$4,IF(K187="ベスト16",[5]現行XD用点数換算表!$F$4,IF(K187="ベスト32",[5]現行XD用点数換算表!$G$4,"")))))))</f>
        <v>0</v>
      </c>
      <c r="M187" s="12"/>
      <c r="N187" s="8">
        <f>IF(M187="",0,IF(M187="優勝",現行XD用点数換算表!$B$5,IF(M187="準優勝",現行XD用点数換算表!$C$5,IF(M187="ベスト4",現行XD用点数換算表!$D$5,IF(M187="ベスト8",現行XD用点数換算表!$E$5,IF(M187="ベスト16",現行XD用点数換算表!$F$5,IF(M187="ベスト32",現行XD用点数換算表!$G$5,"")))))))</f>
        <v>0</v>
      </c>
      <c r="O187" s="12"/>
      <c r="P187" s="8">
        <f>IF(O187="",0,IF(O187="優勝",現行XD用点数換算表!$B$6,IF(O187="準優勝",現行XD用点数換算表!$C$6,IF(O187="ベスト4",現行XD用点数換算表!$D$6,IF(O187="ベスト8",現行XD用点数換算表!$E$6,IF(O187="ベスト16",現行XD用点数換算表!$F$6,IF(O187="ベスト32",現行XD用点数換算表!$G$6,"")))))))</f>
        <v>0</v>
      </c>
      <c r="Q187" s="12"/>
      <c r="R187" s="8">
        <f>IF(Q187="",0,IF(Q187="優勝",現行XD用点数換算表!$B$7,IF(Q187="準優勝",現行XD用点数換算表!$C$7,IF(Q187="ベスト4",現行XD用点数換算表!$D$7,IF(Q187="ベスト8",現行XD用点数換算表!$E$7,現行XD用点数換算表!$F$7)))))</f>
        <v>0</v>
      </c>
      <c r="S187" s="12"/>
      <c r="T187" s="8">
        <f>IF(S187="",0,IF(S187="優勝",現行XD用点数換算表!$B$8,IF(S187="準優勝",現行XD用点数換算表!$C$8,IF(S187="ベスト4",現行XD用点数換算表!$D$8,IF(S187="ベスト8",現行XD用点数換算表!$E$8,現行XD用点数換算表!$F$8)))))</f>
        <v>0</v>
      </c>
      <c r="U187" s="12"/>
      <c r="V187" s="14">
        <f>IF(U187="",0,IF(U187="優勝",現行XD用点数換算表!$B$13,IF(U187="準優勝",現行XD用点数換算表!$C$13,IF(U187="ベスト4",現行XD用点数換算表!$D$13,現行XD用点数換算表!$E$13))))</f>
        <v>0</v>
      </c>
      <c r="W187" s="12"/>
      <c r="X187" s="8">
        <f>IF(W187="",0,IF(W187="優勝",現行XD用点数換算表!$B$14,IF(W187="準優勝",現行XD用点数換算表!$C$14,IF(W187="ベスト4",現行XD用点数換算表!$D$14,現行XD用点数換算表!$E$14))))</f>
        <v>0</v>
      </c>
      <c r="Y187" s="12"/>
      <c r="Z187" s="8">
        <f>IF(Y187="",0,IF(Y187="優勝",[5]現行XD用点数換算表!$B$15,IF(Y187="準優勝",[5]現行XD用点数換算表!$C$15,IF(Y187="ベスト4",[5]現行XD用点数換算表!$D$15,IF(Y187="ベスト8",[5]現行XD用点数換算表!$E$15,IF(Y187="ベスト16",[5]現行XD用点数換算表!$F$15,IF(Y187="ベスト32",[5]現行XD用点数換算表!$G$15,"")))))))</f>
        <v>0</v>
      </c>
      <c r="AA187" s="12"/>
      <c r="AB187" s="8">
        <f>IF(AA187="",0,IF(AA187="優勝",現行XD用点数換算表!$B$16,IF(AA187="準優勝",現行XD用点数換算表!$C$16,IF(AA187="ベスト4",現行XD用点数換算表!$D$16,IF(AA187="ベスト8",現行XD用点数換算表!$E$16,IF(AA187="ベスト16",現行XD用点数換算表!$F$16,IF(AA187="ベスト32",現行XD用点数換算表!$G$16,"")))))))</f>
        <v>0</v>
      </c>
      <c r="AC187" s="12"/>
      <c r="AD187" s="8">
        <f>IF(AC187="",0,IF(AC187="優勝",現行XD用点数換算表!$B$17,IF(AC187="準優勝",現行XD用点数換算表!$C$17,IF(AC187="ベスト4",現行XD用点数換算表!$D$17,IF(AC187="ベスト8",現行XD用点数換算表!$E$17,IF(AC187="ベスト16",現行XD用点数換算表!$F$17,IF(AC187="ベスト32",現行XD用点数換算表!$G$17,"")))))))</f>
        <v>0</v>
      </c>
      <c r="AE187" s="12"/>
      <c r="AF187" s="8">
        <f>IF(AE187="",0,IF(AE187="優勝",現行XD用点数換算表!$B$18,IF(AE187="準優勝",現行XD用点数換算表!$C$18,IF(AE187="ベスト4",現行XD用点数換算表!$D$18,IF(AE187="ベスト8",現行XD用点数換算表!$E$18,現行XD用点数換算表!$F$18)))))</f>
        <v>0</v>
      </c>
      <c r="AG187" s="12"/>
      <c r="AH187" s="8">
        <f>IF(AG187="",0,IF(AG187="優勝",現行XD用点数換算表!$B$19,IF(AG187="準優勝",現行XD用点数換算表!$C$19,IF(AG187="ベスト4",現行XD用点数換算表!$D$19,IF(AG187="ベスト8",現行XD用点数換算表!$E$19,現行XD用点数換算表!$F$19)))))</f>
        <v>0</v>
      </c>
      <c r="AI187" s="8">
        <f t="shared" si="24"/>
        <v>0</v>
      </c>
      <c r="AJ187" s="57"/>
    </row>
    <row r="188" spans="1:36" ht="15" customHeight="1" x14ac:dyDescent="0.55000000000000004">
      <c r="A188" s="56">
        <v>93</v>
      </c>
      <c r="B188" s="12"/>
      <c r="C188" s="12"/>
      <c r="D188" s="12"/>
      <c r="E188" s="8"/>
      <c r="F188" s="12"/>
      <c r="G188" s="12"/>
      <c r="H188" s="13">
        <f>IF(G188="",0,IF(G188="優勝",現行XD用点数換算表!$B$2,IF(G188="準優勝",現行XD用点数換算表!$C$2,IF(G188="ベスト4",現行XD用点数換算表!$D$2,現行XD用点数換算表!$E$2))))</f>
        <v>0</v>
      </c>
      <c r="I188" s="12"/>
      <c r="J188" s="8">
        <f>IF(I188="",0,IF(I188="優勝",現行XD用点数換算表!$B$3,IF(I188="準優勝",現行XD用点数換算表!$C$3,IF(I188="ベスト4",現行XD用点数換算表!$D$3,現行XD用点数換算表!$E$3))))</f>
        <v>0</v>
      </c>
      <c r="K188" s="12"/>
      <c r="L188" s="8">
        <f>IF(K188="",0,IF(K188="優勝",[5]現行XD用点数換算表!$B$4,IF(K188="準優勝",[5]現行XD用点数換算表!$C$4,IF(K188="ベスト4",[5]現行XD用点数換算表!$D$4,IF(K188="ベスト8",[5]現行XD用点数換算表!$E$4,IF(K188="ベスト16",[5]現行XD用点数換算表!$F$4,IF(K188="ベスト32",[5]現行XD用点数換算表!$G$4,"")))))))</f>
        <v>0</v>
      </c>
      <c r="M188" s="12"/>
      <c r="N188" s="8">
        <f>IF(M188="",0,IF(M188="優勝",現行XD用点数換算表!$B$5,IF(M188="準優勝",現行XD用点数換算表!$C$5,IF(M188="ベスト4",現行XD用点数換算表!$D$5,IF(M188="ベスト8",現行XD用点数換算表!$E$5,IF(M188="ベスト16",現行XD用点数換算表!$F$5,IF(M188="ベスト32",現行XD用点数換算表!$G$5,"")))))))</f>
        <v>0</v>
      </c>
      <c r="O188" s="12"/>
      <c r="P188" s="8">
        <f>IF(O188="",0,IF(O188="優勝",現行XD用点数換算表!$B$6,IF(O188="準優勝",現行XD用点数換算表!$C$6,IF(O188="ベスト4",現行XD用点数換算表!$D$6,IF(O188="ベスト8",現行XD用点数換算表!$E$6,IF(O188="ベスト16",現行XD用点数換算表!$F$6,IF(O188="ベスト32",現行XD用点数換算表!$G$6,"")))))))</f>
        <v>0</v>
      </c>
      <c r="Q188" s="12"/>
      <c r="R188" s="8">
        <f>IF(Q188="",0,IF(Q188="優勝",現行XD用点数換算表!$B$7,IF(Q188="準優勝",現行XD用点数換算表!$C$7,IF(Q188="ベスト4",現行XD用点数換算表!$D$7,IF(Q188="ベスト8",現行XD用点数換算表!$E$7,現行XD用点数換算表!$F$7)))))</f>
        <v>0</v>
      </c>
      <c r="S188" s="12"/>
      <c r="T188" s="8">
        <f>IF(S188="",0,IF(S188="優勝",現行XD用点数換算表!$B$8,IF(S188="準優勝",現行XD用点数換算表!$C$8,IF(S188="ベスト4",現行XD用点数換算表!$D$8,IF(S188="ベスト8",現行XD用点数換算表!$E$8,現行XD用点数換算表!$F$8)))))</f>
        <v>0</v>
      </c>
      <c r="U188" s="12"/>
      <c r="V188" s="14">
        <f>IF(U188="",0,IF(U188="優勝",現行XD用点数換算表!$B$13,IF(U188="準優勝",現行XD用点数換算表!$C$13,IF(U188="ベスト4",現行XD用点数換算表!$D$13,現行XD用点数換算表!$E$13))))</f>
        <v>0</v>
      </c>
      <c r="W188" s="12"/>
      <c r="X188" s="8">
        <f>IF(W188="",0,IF(W188="優勝",現行XD用点数換算表!$B$14,IF(W188="準優勝",現行XD用点数換算表!$C$14,IF(W188="ベスト4",現行XD用点数換算表!$D$14,現行XD用点数換算表!$E$14))))</f>
        <v>0</v>
      </c>
      <c r="Y188" s="12"/>
      <c r="Z188" s="8">
        <f>IF(Y188="",0,IF(Y188="優勝",[5]現行XD用点数換算表!$B$15,IF(Y188="準優勝",[5]現行XD用点数換算表!$C$15,IF(Y188="ベスト4",[5]現行XD用点数換算表!$D$15,IF(Y188="ベスト8",[5]現行XD用点数換算表!$E$15,IF(Y188="ベスト16",[5]現行XD用点数換算表!$F$15,IF(Y188="ベスト32",[5]現行XD用点数換算表!$G$15,"")))))))</f>
        <v>0</v>
      </c>
      <c r="AA188" s="12"/>
      <c r="AB188" s="8">
        <f>IF(AA188="",0,IF(AA188="優勝",現行XD用点数換算表!$B$16,IF(AA188="準優勝",現行XD用点数換算表!$C$16,IF(AA188="ベスト4",現行XD用点数換算表!$D$16,IF(AA188="ベスト8",現行XD用点数換算表!$E$16,IF(AA188="ベスト16",現行XD用点数換算表!$F$16,IF(AA188="ベスト32",現行XD用点数換算表!$G$16,"")))))))</f>
        <v>0</v>
      </c>
      <c r="AC188" s="12"/>
      <c r="AD188" s="8">
        <f>IF(AC188="",0,IF(AC188="優勝",現行XD用点数換算表!$B$17,IF(AC188="準優勝",現行XD用点数換算表!$C$17,IF(AC188="ベスト4",現行XD用点数換算表!$D$17,IF(AC188="ベスト8",現行XD用点数換算表!$E$17,IF(AC188="ベスト16",現行XD用点数換算表!$F$17,IF(AC188="ベスト32",現行XD用点数換算表!$G$17,"")))))))</f>
        <v>0</v>
      </c>
      <c r="AE188" s="12"/>
      <c r="AF188" s="8">
        <f>IF(AE188="",0,IF(AE188="優勝",現行XD用点数換算表!$B$18,IF(AE188="準優勝",現行XD用点数換算表!$C$18,IF(AE188="ベスト4",現行XD用点数換算表!$D$18,IF(AE188="ベスト8",現行XD用点数換算表!$E$18,現行XD用点数換算表!$F$18)))))</f>
        <v>0</v>
      </c>
      <c r="AG188" s="12"/>
      <c r="AH188" s="8">
        <f>IF(AG188="",0,IF(AG188="優勝",現行XD用点数換算表!$B$19,IF(AG188="準優勝",現行XD用点数換算表!$C$19,IF(AG188="ベスト4",現行XD用点数換算表!$D$19,IF(AG188="ベスト8",現行XD用点数換算表!$E$19,現行XD用点数換算表!$F$19)))))</f>
        <v>0</v>
      </c>
      <c r="AI188" s="8">
        <f t="shared" si="24"/>
        <v>0</v>
      </c>
      <c r="AJ188" s="56">
        <f t="shared" si="23"/>
        <v>0</v>
      </c>
    </row>
    <row r="189" spans="1:36" ht="15" customHeight="1" x14ac:dyDescent="0.55000000000000004">
      <c r="A189" s="57"/>
      <c r="B189" s="12"/>
      <c r="C189" s="12"/>
      <c r="D189" s="12"/>
      <c r="E189" s="8"/>
      <c r="F189" s="12"/>
      <c r="G189" s="12"/>
      <c r="H189" s="13">
        <f>IF(G189="",0,IF(G189="優勝",現行XD用点数換算表!$B$2,IF(G189="準優勝",現行XD用点数換算表!$C$2,IF(G189="ベスト4",現行XD用点数換算表!$D$2,現行XD用点数換算表!$E$2))))</f>
        <v>0</v>
      </c>
      <c r="I189" s="12"/>
      <c r="J189" s="8">
        <f>IF(I189="",0,IF(I189="優勝",現行XD用点数換算表!$B$3,IF(I189="準優勝",現行XD用点数換算表!$C$3,IF(I189="ベスト4",現行XD用点数換算表!$D$3,現行XD用点数換算表!$E$3))))</f>
        <v>0</v>
      </c>
      <c r="K189" s="12"/>
      <c r="L189" s="8">
        <f>IF(K189="",0,IF(K189="優勝",[5]現行XD用点数換算表!$B$4,IF(K189="準優勝",[5]現行XD用点数換算表!$C$4,IF(K189="ベスト4",[5]現行XD用点数換算表!$D$4,IF(K189="ベスト8",[5]現行XD用点数換算表!$E$4,IF(K189="ベスト16",[5]現行XD用点数換算表!$F$4,IF(K189="ベスト32",[5]現行XD用点数換算表!$G$4,"")))))))</f>
        <v>0</v>
      </c>
      <c r="M189" s="12"/>
      <c r="N189" s="8">
        <f>IF(M189="",0,IF(M189="優勝",現行XD用点数換算表!$B$5,IF(M189="準優勝",現行XD用点数換算表!$C$5,IF(M189="ベスト4",現行XD用点数換算表!$D$5,IF(M189="ベスト8",現行XD用点数換算表!$E$5,IF(M189="ベスト16",現行XD用点数換算表!$F$5,IF(M189="ベスト32",現行XD用点数換算表!$G$5,"")))))))</f>
        <v>0</v>
      </c>
      <c r="O189" s="12"/>
      <c r="P189" s="8">
        <f>IF(O189="",0,IF(O189="優勝",現行XD用点数換算表!$B$6,IF(O189="準優勝",現行XD用点数換算表!$C$6,IF(O189="ベスト4",現行XD用点数換算表!$D$6,IF(O189="ベスト8",現行XD用点数換算表!$E$6,IF(O189="ベスト16",現行XD用点数換算表!$F$6,IF(O189="ベスト32",現行XD用点数換算表!$G$6,"")))))))</f>
        <v>0</v>
      </c>
      <c r="Q189" s="12"/>
      <c r="R189" s="8">
        <f>IF(Q189="",0,IF(Q189="優勝",現行XD用点数換算表!$B$7,IF(Q189="準優勝",現行XD用点数換算表!$C$7,IF(Q189="ベスト4",現行XD用点数換算表!$D$7,IF(Q189="ベスト8",現行XD用点数換算表!$E$7,現行XD用点数換算表!$F$7)))))</f>
        <v>0</v>
      </c>
      <c r="S189" s="12"/>
      <c r="T189" s="8">
        <f>IF(S189="",0,IF(S189="優勝",現行XD用点数換算表!$B$8,IF(S189="準優勝",現行XD用点数換算表!$C$8,IF(S189="ベスト4",現行XD用点数換算表!$D$8,IF(S189="ベスト8",現行XD用点数換算表!$E$8,現行XD用点数換算表!$F$8)))))</f>
        <v>0</v>
      </c>
      <c r="U189" s="12"/>
      <c r="V189" s="14">
        <f>IF(U189="",0,IF(U189="優勝",現行XD用点数換算表!$B$13,IF(U189="準優勝",現行XD用点数換算表!$C$13,IF(U189="ベスト4",現行XD用点数換算表!$D$13,現行XD用点数換算表!$E$13))))</f>
        <v>0</v>
      </c>
      <c r="W189" s="12"/>
      <c r="X189" s="8">
        <f>IF(W189="",0,IF(W189="優勝",現行XD用点数換算表!$B$14,IF(W189="準優勝",現行XD用点数換算表!$C$14,IF(W189="ベスト4",現行XD用点数換算表!$D$14,現行XD用点数換算表!$E$14))))</f>
        <v>0</v>
      </c>
      <c r="Y189" s="12"/>
      <c r="Z189" s="8">
        <f>IF(Y189="",0,IF(Y189="優勝",[5]現行XD用点数換算表!$B$15,IF(Y189="準優勝",[5]現行XD用点数換算表!$C$15,IF(Y189="ベスト4",[5]現行XD用点数換算表!$D$15,IF(Y189="ベスト8",[5]現行XD用点数換算表!$E$15,IF(Y189="ベスト16",[5]現行XD用点数換算表!$F$15,IF(Y189="ベスト32",[5]現行XD用点数換算表!$G$15,"")))))))</f>
        <v>0</v>
      </c>
      <c r="AA189" s="12"/>
      <c r="AB189" s="8">
        <f>IF(AA189="",0,IF(AA189="優勝",現行XD用点数換算表!$B$16,IF(AA189="準優勝",現行XD用点数換算表!$C$16,IF(AA189="ベスト4",現行XD用点数換算表!$D$16,IF(AA189="ベスト8",現行XD用点数換算表!$E$16,IF(AA189="ベスト16",現行XD用点数換算表!$F$16,IF(AA189="ベスト32",現行XD用点数換算表!$G$16,"")))))))</f>
        <v>0</v>
      </c>
      <c r="AC189" s="12"/>
      <c r="AD189" s="8">
        <f>IF(AC189="",0,IF(AC189="優勝",現行XD用点数換算表!$B$17,IF(AC189="準優勝",現行XD用点数換算表!$C$17,IF(AC189="ベスト4",現行XD用点数換算表!$D$17,IF(AC189="ベスト8",現行XD用点数換算表!$E$17,IF(AC189="ベスト16",現行XD用点数換算表!$F$17,IF(AC189="ベスト32",現行XD用点数換算表!$G$17,"")))))))</f>
        <v>0</v>
      </c>
      <c r="AE189" s="12"/>
      <c r="AF189" s="8">
        <f>IF(AE189="",0,IF(AE189="優勝",現行XD用点数換算表!$B$18,IF(AE189="準優勝",現行XD用点数換算表!$C$18,IF(AE189="ベスト4",現行XD用点数換算表!$D$18,IF(AE189="ベスト8",現行XD用点数換算表!$E$18,現行XD用点数換算表!$F$18)))))</f>
        <v>0</v>
      </c>
      <c r="AG189" s="12"/>
      <c r="AH189" s="8">
        <f>IF(AG189="",0,IF(AG189="優勝",現行XD用点数換算表!$B$19,IF(AG189="準優勝",現行XD用点数換算表!$C$19,IF(AG189="ベスト4",現行XD用点数換算表!$D$19,IF(AG189="ベスト8",現行XD用点数換算表!$E$19,現行XD用点数換算表!$F$19)))))</f>
        <v>0</v>
      </c>
      <c r="AI189" s="8">
        <f t="shared" si="24"/>
        <v>0</v>
      </c>
      <c r="AJ189" s="57"/>
    </row>
    <row r="190" spans="1:36" ht="15" customHeight="1" x14ac:dyDescent="0.55000000000000004">
      <c r="A190" s="56">
        <v>94</v>
      </c>
      <c r="B190" s="12"/>
      <c r="C190" s="12"/>
      <c r="D190" s="12"/>
      <c r="E190" s="8"/>
      <c r="F190" s="8"/>
      <c r="G190" s="12"/>
      <c r="H190" s="13">
        <f>IF(G190="",0,IF(G190="優勝",現行XD用点数換算表!$B$2,IF(G190="準優勝",現行XD用点数換算表!$C$2,IF(G190="ベスト4",現行XD用点数換算表!$D$2,現行XD用点数換算表!$E$2))))</f>
        <v>0</v>
      </c>
      <c r="I190" s="12"/>
      <c r="J190" s="8">
        <f>IF(I190="",0,IF(I190="優勝",現行XD用点数換算表!$B$3,IF(I190="準優勝",現行XD用点数換算表!$C$3,IF(I190="ベスト4",現行XD用点数換算表!$D$3,現行XD用点数換算表!$E$3))))</f>
        <v>0</v>
      </c>
      <c r="K190" s="12"/>
      <c r="L190" s="8">
        <f>IF(K190="",0,IF(K190="優勝",[5]現行XD用点数換算表!$B$4,IF(K190="準優勝",[5]現行XD用点数換算表!$C$4,IF(K190="ベスト4",[5]現行XD用点数換算表!$D$4,IF(K190="ベスト8",[5]現行XD用点数換算表!$E$4,IF(K190="ベスト16",[5]現行XD用点数換算表!$F$4,IF(K190="ベスト32",[5]現行XD用点数換算表!$G$4,"")))))))</f>
        <v>0</v>
      </c>
      <c r="M190" s="12"/>
      <c r="N190" s="8">
        <f>IF(M190="",0,IF(M190="優勝",現行XD用点数換算表!$B$5,IF(M190="準優勝",現行XD用点数換算表!$C$5,IF(M190="ベスト4",現行XD用点数換算表!$D$5,IF(M190="ベスト8",現行XD用点数換算表!$E$5,IF(M190="ベスト16",現行XD用点数換算表!$F$5,IF(M190="ベスト32",現行XD用点数換算表!$G$5,"")))))))</f>
        <v>0</v>
      </c>
      <c r="O190" s="12"/>
      <c r="P190" s="8">
        <f>IF(O190="",0,IF(O190="優勝",現行XD用点数換算表!$B$6,IF(O190="準優勝",現行XD用点数換算表!$C$6,IF(O190="ベスト4",現行XD用点数換算表!$D$6,IF(O190="ベスト8",現行XD用点数換算表!$E$6,IF(O190="ベスト16",現行XD用点数換算表!$F$6,IF(O190="ベスト32",現行XD用点数換算表!$G$6,"")))))))</f>
        <v>0</v>
      </c>
      <c r="Q190" s="12"/>
      <c r="R190" s="8">
        <f>IF(Q190="",0,IF(Q190="優勝",現行XD用点数換算表!$B$7,IF(Q190="準優勝",現行XD用点数換算表!$C$7,IF(Q190="ベスト4",現行XD用点数換算表!$D$7,IF(Q190="ベスト8",現行XD用点数換算表!$E$7,現行XD用点数換算表!$F$7)))))</f>
        <v>0</v>
      </c>
      <c r="S190" s="12"/>
      <c r="T190" s="8">
        <f>IF(S190="",0,IF(S190="優勝",現行XD用点数換算表!$B$8,IF(S190="準優勝",現行XD用点数換算表!$C$8,IF(S190="ベスト4",現行XD用点数換算表!$D$8,IF(S190="ベスト8",現行XD用点数換算表!$E$8,現行XD用点数換算表!$F$8)))))</f>
        <v>0</v>
      </c>
      <c r="U190" s="12"/>
      <c r="V190" s="14">
        <f>IF(U190="",0,IF(U190="優勝",現行XD用点数換算表!$B$13,IF(U190="準優勝",現行XD用点数換算表!$C$13,IF(U190="ベスト4",現行XD用点数換算表!$D$13,現行XD用点数換算表!$E$13))))</f>
        <v>0</v>
      </c>
      <c r="W190" s="12"/>
      <c r="X190" s="8">
        <f>IF(W190="",0,IF(W190="優勝",現行XD用点数換算表!$B$14,IF(W190="準優勝",現行XD用点数換算表!$C$14,IF(W190="ベスト4",現行XD用点数換算表!$D$14,現行XD用点数換算表!$E$14))))</f>
        <v>0</v>
      </c>
      <c r="Y190" s="12"/>
      <c r="Z190" s="8">
        <f>IF(Y190="",0,IF(Y190="優勝",[5]現行XD用点数換算表!$B$15,IF(Y190="準優勝",[5]現行XD用点数換算表!$C$15,IF(Y190="ベスト4",[5]現行XD用点数換算表!$D$15,IF(Y190="ベスト8",[5]現行XD用点数換算表!$E$15,IF(Y190="ベスト16",[5]現行XD用点数換算表!$F$15,IF(Y190="ベスト32",[5]現行XD用点数換算表!$G$15,"")))))))</f>
        <v>0</v>
      </c>
      <c r="AA190" s="12"/>
      <c r="AB190" s="8">
        <f>IF(AA190="",0,IF(AA190="優勝",現行XD用点数換算表!$B$16,IF(AA190="準優勝",現行XD用点数換算表!$C$16,IF(AA190="ベスト4",現行XD用点数換算表!$D$16,IF(AA190="ベスト8",現行XD用点数換算表!$E$16,IF(AA190="ベスト16",現行XD用点数換算表!$F$16,IF(AA190="ベスト32",現行XD用点数換算表!$G$16,"")))))))</f>
        <v>0</v>
      </c>
      <c r="AC190" s="12"/>
      <c r="AD190" s="8">
        <f>IF(AC190="",0,IF(AC190="優勝",現行XD用点数換算表!$B$17,IF(AC190="準優勝",現行XD用点数換算表!$C$17,IF(AC190="ベスト4",現行XD用点数換算表!$D$17,IF(AC190="ベスト8",現行XD用点数換算表!$E$17,IF(AC190="ベスト16",現行XD用点数換算表!$F$17,IF(AC190="ベスト32",現行XD用点数換算表!$G$17,"")))))))</f>
        <v>0</v>
      </c>
      <c r="AE190" s="12"/>
      <c r="AF190" s="8">
        <f>IF(AE190="",0,IF(AE190="優勝",現行XD用点数換算表!$B$18,IF(AE190="準優勝",現行XD用点数換算表!$C$18,IF(AE190="ベスト4",現行XD用点数換算表!$D$18,IF(AE190="ベスト8",現行XD用点数換算表!$E$18,現行XD用点数換算表!$F$18)))))</f>
        <v>0</v>
      </c>
      <c r="AG190" s="12"/>
      <c r="AH190" s="8">
        <f>IF(AG190="",0,IF(AG190="優勝",現行XD用点数換算表!$B$19,IF(AG190="準優勝",現行XD用点数換算表!$C$19,IF(AG190="ベスト4",現行XD用点数換算表!$D$19,IF(AG190="ベスト8",現行XD用点数換算表!$E$19,現行XD用点数換算表!$F$19)))))</f>
        <v>0</v>
      </c>
      <c r="AI190" s="8">
        <f t="shared" ref="AI190:AI201" si="25">MAX(H190,J190)+SUM(L190:T190)+MAX(V190,X190)+SUM(Z190:AH190)</f>
        <v>0</v>
      </c>
      <c r="AJ190" s="56">
        <f t="shared" si="23"/>
        <v>0</v>
      </c>
    </row>
    <row r="191" spans="1:36" ht="15" customHeight="1" x14ac:dyDescent="0.55000000000000004">
      <c r="A191" s="57"/>
      <c r="B191" s="12"/>
      <c r="C191" s="12"/>
      <c r="D191" s="12"/>
      <c r="E191" s="8"/>
      <c r="F191" s="8"/>
      <c r="G191" s="12"/>
      <c r="H191" s="13">
        <f>IF(G191="",0,IF(G191="優勝",現行XD用点数換算表!$B$2,IF(G191="準優勝",現行XD用点数換算表!$C$2,IF(G191="ベスト4",現行XD用点数換算表!$D$2,現行XD用点数換算表!$E$2))))</f>
        <v>0</v>
      </c>
      <c r="I191" s="12"/>
      <c r="J191" s="8">
        <f>IF(I191="",0,IF(I191="優勝",現行XD用点数換算表!$B$3,IF(I191="準優勝",現行XD用点数換算表!$C$3,IF(I191="ベスト4",現行XD用点数換算表!$D$3,現行XD用点数換算表!$E$3))))</f>
        <v>0</v>
      </c>
      <c r="K191" s="12"/>
      <c r="L191" s="8">
        <f>IF(K191="",0,IF(K191="優勝",[5]現行XD用点数換算表!$B$4,IF(K191="準優勝",[5]現行XD用点数換算表!$C$4,IF(K191="ベスト4",[5]現行XD用点数換算表!$D$4,IF(K191="ベスト8",[5]現行XD用点数換算表!$E$4,IF(K191="ベスト16",[5]現行XD用点数換算表!$F$4,IF(K191="ベスト32",[5]現行XD用点数換算表!$G$4,"")))))))</f>
        <v>0</v>
      </c>
      <c r="M191" s="12"/>
      <c r="N191" s="8">
        <f>IF(M191="",0,IF(M191="優勝",現行XD用点数換算表!$B$5,IF(M191="準優勝",現行XD用点数換算表!$C$5,IF(M191="ベスト4",現行XD用点数換算表!$D$5,IF(M191="ベスト8",現行XD用点数換算表!$E$5,IF(M191="ベスト16",現行XD用点数換算表!$F$5,IF(M191="ベスト32",現行XD用点数換算表!$G$5,"")))))))</f>
        <v>0</v>
      </c>
      <c r="O191" s="12"/>
      <c r="P191" s="8">
        <f>IF(O191="",0,IF(O191="優勝",現行XD用点数換算表!$B$6,IF(O191="準優勝",現行XD用点数換算表!$C$6,IF(O191="ベスト4",現行XD用点数換算表!$D$6,IF(O191="ベスト8",現行XD用点数換算表!$E$6,IF(O191="ベスト16",現行XD用点数換算表!$F$6,IF(O191="ベスト32",現行XD用点数換算表!$G$6,"")))))))</f>
        <v>0</v>
      </c>
      <c r="Q191" s="12"/>
      <c r="R191" s="8">
        <f>IF(Q191="",0,IF(Q191="優勝",現行XD用点数換算表!$B$7,IF(Q191="準優勝",現行XD用点数換算表!$C$7,IF(Q191="ベスト4",現行XD用点数換算表!$D$7,IF(Q191="ベスト8",現行XD用点数換算表!$E$7,現行XD用点数換算表!$F$7)))))</f>
        <v>0</v>
      </c>
      <c r="S191" s="12"/>
      <c r="T191" s="8">
        <f>IF(S191="",0,IF(S191="優勝",現行XD用点数換算表!$B$8,IF(S191="準優勝",現行XD用点数換算表!$C$8,IF(S191="ベスト4",現行XD用点数換算表!$D$8,IF(S191="ベスト8",現行XD用点数換算表!$E$8,現行XD用点数換算表!$F$8)))))</f>
        <v>0</v>
      </c>
      <c r="U191" s="12"/>
      <c r="V191" s="14">
        <f>IF(U191="",0,IF(U191="優勝",現行XD用点数換算表!$B$13,IF(U191="準優勝",現行XD用点数換算表!$C$13,IF(U191="ベスト4",現行XD用点数換算表!$D$13,現行XD用点数換算表!$E$13))))</f>
        <v>0</v>
      </c>
      <c r="W191" s="12"/>
      <c r="X191" s="8">
        <f>IF(W191="",0,IF(W191="優勝",現行XD用点数換算表!$B$14,IF(W191="準優勝",現行XD用点数換算表!$C$14,IF(W191="ベスト4",現行XD用点数換算表!$D$14,現行XD用点数換算表!$E$14))))</f>
        <v>0</v>
      </c>
      <c r="Y191" s="12"/>
      <c r="Z191" s="8">
        <f>IF(Y191="",0,IF(Y191="優勝",[5]現行XD用点数換算表!$B$15,IF(Y191="準優勝",[5]現行XD用点数換算表!$C$15,IF(Y191="ベスト4",[5]現行XD用点数換算表!$D$15,IF(Y191="ベスト8",[5]現行XD用点数換算表!$E$15,IF(Y191="ベスト16",[5]現行XD用点数換算表!$F$15,IF(Y191="ベスト32",[5]現行XD用点数換算表!$G$15,"")))))))</f>
        <v>0</v>
      </c>
      <c r="AA191" s="12"/>
      <c r="AB191" s="8">
        <f>IF(AA191="",0,IF(AA191="優勝",現行XD用点数換算表!$B$16,IF(AA191="準優勝",現行XD用点数換算表!$C$16,IF(AA191="ベスト4",現行XD用点数換算表!$D$16,IF(AA191="ベスト8",現行XD用点数換算表!$E$16,IF(AA191="ベスト16",現行XD用点数換算表!$F$16,IF(AA191="ベスト32",現行XD用点数換算表!$G$16,"")))))))</f>
        <v>0</v>
      </c>
      <c r="AC191" s="12"/>
      <c r="AD191" s="8">
        <f>IF(AC191="",0,IF(AC191="優勝",現行XD用点数換算表!$B$17,IF(AC191="準優勝",現行XD用点数換算表!$C$17,IF(AC191="ベスト4",現行XD用点数換算表!$D$17,IF(AC191="ベスト8",現行XD用点数換算表!$E$17,IF(AC191="ベスト16",現行XD用点数換算表!$F$17,IF(AC191="ベスト32",現行XD用点数換算表!$G$17,"")))))))</f>
        <v>0</v>
      </c>
      <c r="AE191" s="12"/>
      <c r="AF191" s="8">
        <f>IF(AE191="",0,IF(AE191="優勝",現行XD用点数換算表!$B$18,IF(AE191="準優勝",現行XD用点数換算表!$C$18,IF(AE191="ベスト4",現行XD用点数換算表!$D$18,IF(AE191="ベスト8",現行XD用点数換算表!$E$18,現行XD用点数換算表!$F$18)))))</f>
        <v>0</v>
      </c>
      <c r="AG191" s="12"/>
      <c r="AH191" s="8">
        <f>IF(AG191="",0,IF(AG191="優勝",現行XD用点数換算表!$B$19,IF(AG191="準優勝",現行XD用点数換算表!$C$19,IF(AG191="ベスト4",現行XD用点数換算表!$D$19,IF(AG191="ベスト8",現行XD用点数換算表!$E$19,現行XD用点数換算表!$F$19)))))</f>
        <v>0</v>
      </c>
      <c r="AI191" s="8">
        <f t="shared" si="25"/>
        <v>0</v>
      </c>
      <c r="AJ191" s="57"/>
    </row>
    <row r="192" spans="1:36" ht="15" customHeight="1" x14ac:dyDescent="0.55000000000000004">
      <c r="A192" s="56">
        <v>95</v>
      </c>
      <c r="B192" s="12"/>
      <c r="C192" s="12"/>
      <c r="D192" s="12"/>
      <c r="E192" s="8"/>
      <c r="F192" s="8"/>
      <c r="G192" s="12"/>
      <c r="H192" s="13">
        <f>IF(G192="",0,IF(G192="優勝",現行XD用点数換算表!$B$2,IF(G192="準優勝",現行XD用点数換算表!$C$2,IF(G192="ベスト4",現行XD用点数換算表!$D$2,現行XD用点数換算表!$E$2))))</f>
        <v>0</v>
      </c>
      <c r="I192" s="12"/>
      <c r="J192" s="8">
        <f>IF(I192="",0,IF(I192="優勝",現行XD用点数換算表!$B$3,IF(I192="準優勝",現行XD用点数換算表!$C$3,IF(I192="ベスト4",現行XD用点数換算表!$D$3,現行XD用点数換算表!$E$3))))</f>
        <v>0</v>
      </c>
      <c r="K192" s="12"/>
      <c r="L192" s="8">
        <f>IF(K192="",0,IF(K192="優勝",[5]現行XD用点数換算表!$B$4,IF(K192="準優勝",[5]現行XD用点数換算表!$C$4,IF(K192="ベスト4",[5]現行XD用点数換算表!$D$4,IF(K192="ベスト8",[5]現行XD用点数換算表!$E$4,IF(K192="ベスト16",[5]現行XD用点数換算表!$F$4,IF(K192="ベスト32",[5]現行XD用点数換算表!$G$4,"")))))))</f>
        <v>0</v>
      </c>
      <c r="M192" s="12"/>
      <c r="N192" s="8">
        <f>IF(M192="",0,IF(M192="優勝",現行XD用点数換算表!$B$5,IF(M192="準優勝",現行XD用点数換算表!$C$5,IF(M192="ベスト4",現行XD用点数換算表!$D$5,IF(M192="ベスト8",現行XD用点数換算表!$E$5,IF(M192="ベスト16",現行XD用点数換算表!$F$5,IF(M192="ベスト32",現行XD用点数換算表!$G$5,"")))))))</f>
        <v>0</v>
      </c>
      <c r="O192" s="12"/>
      <c r="P192" s="8">
        <f>IF(O192="",0,IF(O192="優勝",現行XD用点数換算表!$B$6,IF(O192="準優勝",現行XD用点数換算表!$C$6,IF(O192="ベスト4",現行XD用点数換算表!$D$6,IF(O192="ベスト8",現行XD用点数換算表!$E$6,IF(O192="ベスト16",現行XD用点数換算表!$F$6,IF(O192="ベスト32",現行XD用点数換算表!$G$6,"")))))))</f>
        <v>0</v>
      </c>
      <c r="Q192" s="12"/>
      <c r="R192" s="8">
        <f>IF(Q192="",0,IF(Q192="優勝",現行XD用点数換算表!$B$7,IF(Q192="準優勝",現行XD用点数換算表!$C$7,IF(Q192="ベスト4",現行XD用点数換算表!$D$7,IF(Q192="ベスト8",現行XD用点数換算表!$E$7,現行XD用点数換算表!$F$7)))))</f>
        <v>0</v>
      </c>
      <c r="S192" s="12"/>
      <c r="T192" s="8">
        <f>IF(S192="",0,IF(S192="優勝",現行XD用点数換算表!$B$8,IF(S192="準優勝",現行XD用点数換算表!$C$8,IF(S192="ベスト4",現行XD用点数換算表!$D$8,IF(S192="ベスト8",現行XD用点数換算表!$E$8,現行XD用点数換算表!$F$8)))))</f>
        <v>0</v>
      </c>
      <c r="U192" s="12"/>
      <c r="V192" s="14">
        <f>IF(U192="",0,IF(U192="優勝",現行XD用点数換算表!$B$13,IF(U192="準優勝",現行XD用点数換算表!$C$13,IF(U192="ベスト4",現行XD用点数換算表!$D$13,現行XD用点数換算表!$E$13))))</f>
        <v>0</v>
      </c>
      <c r="W192" s="12"/>
      <c r="X192" s="8">
        <f>IF(W192="",0,IF(W192="優勝",現行XD用点数換算表!$B$14,IF(W192="準優勝",現行XD用点数換算表!$C$14,IF(W192="ベスト4",現行XD用点数換算表!$D$14,現行XD用点数換算表!$E$14))))</f>
        <v>0</v>
      </c>
      <c r="Y192" s="12"/>
      <c r="Z192" s="8">
        <f>IF(Y192="",0,IF(Y192="優勝",[5]現行XD用点数換算表!$B$15,IF(Y192="準優勝",[5]現行XD用点数換算表!$C$15,IF(Y192="ベスト4",[5]現行XD用点数換算表!$D$15,IF(Y192="ベスト8",[5]現行XD用点数換算表!$E$15,IF(Y192="ベスト16",[5]現行XD用点数換算表!$F$15,IF(Y192="ベスト32",[5]現行XD用点数換算表!$G$15,"")))))))</f>
        <v>0</v>
      </c>
      <c r="AA192" s="12"/>
      <c r="AB192" s="8">
        <f>IF(AA192="",0,IF(AA192="優勝",現行XD用点数換算表!$B$16,IF(AA192="準優勝",現行XD用点数換算表!$C$16,IF(AA192="ベスト4",現行XD用点数換算表!$D$16,IF(AA192="ベスト8",現行XD用点数換算表!$E$16,IF(AA192="ベスト16",現行XD用点数換算表!$F$16,IF(AA192="ベスト32",現行XD用点数換算表!$G$16,"")))))))</f>
        <v>0</v>
      </c>
      <c r="AC192" s="12"/>
      <c r="AD192" s="8">
        <f>IF(AC192="",0,IF(AC192="優勝",現行XD用点数換算表!$B$17,IF(AC192="準優勝",現行XD用点数換算表!$C$17,IF(AC192="ベスト4",現行XD用点数換算表!$D$17,IF(AC192="ベスト8",現行XD用点数換算表!$E$17,IF(AC192="ベスト16",現行XD用点数換算表!$F$17,IF(AC192="ベスト32",現行XD用点数換算表!$G$17,"")))))))</f>
        <v>0</v>
      </c>
      <c r="AE192" s="12"/>
      <c r="AF192" s="8">
        <f>IF(AE192="",0,IF(AE192="優勝",現行XD用点数換算表!$B$18,IF(AE192="準優勝",現行XD用点数換算表!$C$18,IF(AE192="ベスト4",現行XD用点数換算表!$D$18,IF(AE192="ベスト8",現行XD用点数換算表!$E$18,現行XD用点数換算表!$F$18)))))</f>
        <v>0</v>
      </c>
      <c r="AG192" s="12"/>
      <c r="AH192" s="8">
        <f>IF(AG192="",0,IF(AG192="優勝",現行XD用点数換算表!$B$19,IF(AG192="準優勝",現行XD用点数換算表!$C$19,IF(AG192="ベスト4",現行XD用点数換算表!$D$19,IF(AG192="ベスト8",現行XD用点数換算表!$E$19,現行XD用点数換算表!$F$19)))))</f>
        <v>0</v>
      </c>
      <c r="AI192" s="8">
        <f t="shared" si="25"/>
        <v>0</v>
      </c>
      <c r="AJ192" s="56">
        <f t="shared" si="23"/>
        <v>0</v>
      </c>
    </row>
    <row r="193" spans="1:36" ht="15" customHeight="1" x14ac:dyDescent="0.55000000000000004">
      <c r="A193" s="57"/>
      <c r="B193" s="12"/>
      <c r="C193" s="12"/>
      <c r="D193" s="12"/>
      <c r="E193" s="8"/>
      <c r="F193" s="8"/>
      <c r="G193" s="12"/>
      <c r="H193" s="13">
        <f>IF(G193="",0,IF(G193="優勝",現行XD用点数換算表!$B$2,IF(G193="準優勝",現行XD用点数換算表!$C$2,IF(G193="ベスト4",現行XD用点数換算表!$D$2,現行XD用点数換算表!$E$2))))</f>
        <v>0</v>
      </c>
      <c r="I193" s="12"/>
      <c r="J193" s="8">
        <f>IF(I193="",0,IF(I193="優勝",現行XD用点数換算表!$B$3,IF(I193="準優勝",現行XD用点数換算表!$C$3,IF(I193="ベスト4",現行XD用点数換算表!$D$3,現行XD用点数換算表!$E$3))))</f>
        <v>0</v>
      </c>
      <c r="K193" s="12"/>
      <c r="L193" s="8">
        <f>IF(K193="",0,IF(K193="優勝",[5]現行XD用点数換算表!$B$4,IF(K193="準優勝",[5]現行XD用点数換算表!$C$4,IF(K193="ベスト4",[5]現行XD用点数換算表!$D$4,IF(K193="ベスト8",[5]現行XD用点数換算表!$E$4,IF(K193="ベスト16",[5]現行XD用点数換算表!$F$4,IF(K193="ベスト32",[5]現行XD用点数換算表!$G$4,"")))))))</f>
        <v>0</v>
      </c>
      <c r="M193" s="12"/>
      <c r="N193" s="8">
        <f>IF(M193="",0,IF(M193="優勝",現行XD用点数換算表!$B$5,IF(M193="準優勝",現行XD用点数換算表!$C$5,IF(M193="ベスト4",現行XD用点数換算表!$D$5,IF(M193="ベスト8",現行XD用点数換算表!$E$5,IF(M193="ベスト16",現行XD用点数換算表!$F$5,IF(M193="ベスト32",現行XD用点数換算表!$G$5,"")))))))</f>
        <v>0</v>
      </c>
      <c r="O193" s="12"/>
      <c r="P193" s="8">
        <f>IF(O193="",0,IF(O193="優勝",現行XD用点数換算表!$B$6,IF(O193="準優勝",現行XD用点数換算表!$C$6,IF(O193="ベスト4",現行XD用点数換算表!$D$6,IF(O193="ベスト8",現行XD用点数換算表!$E$6,IF(O193="ベスト16",現行XD用点数換算表!$F$6,IF(O193="ベスト32",現行XD用点数換算表!$G$6,"")))))))</f>
        <v>0</v>
      </c>
      <c r="Q193" s="12"/>
      <c r="R193" s="8">
        <f>IF(Q193="",0,IF(Q193="優勝",現行XD用点数換算表!$B$7,IF(Q193="準優勝",現行XD用点数換算表!$C$7,IF(Q193="ベスト4",現行XD用点数換算表!$D$7,IF(Q193="ベスト8",現行XD用点数換算表!$E$7,現行XD用点数換算表!$F$7)))))</f>
        <v>0</v>
      </c>
      <c r="S193" s="12"/>
      <c r="T193" s="8">
        <f>IF(S193="",0,IF(S193="優勝",現行XD用点数換算表!$B$8,IF(S193="準優勝",現行XD用点数換算表!$C$8,IF(S193="ベスト4",現行XD用点数換算表!$D$8,IF(S193="ベスト8",現行XD用点数換算表!$E$8,現行XD用点数換算表!$F$8)))))</f>
        <v>0</v>
      </c>
      <c r="U193" s="12"/>
      <c r="V193" s="14">
        <f>IF(U193="",0,IF(U193="優勝",現行XD用点数換算表!$B$13,IF(U193="準優勝",現行XD用点数換算表!$C$13,IF(U193="ベスト4",現行XD用点数換算表!$D$13,現行XD用点数換算表!$E$13))))</f>
        <v>0</v>
      </c>
      <c r="W193" s="12"/>
      <c r="X193" s="8">
        <f>IF(W193="",0,IF(W193="優勝",現行XD用点数換算表!$B$14,IF(W193="準優勝",現行XD用点数換算表!$C$14,IF(W193="ベスト4",現行XD用点数換算表!$D$14,現行XD用点数換算表!$E$14))))</f>
        <v>0</v>
      </c>
      <c r="Y193" s="12"/>
      <c r="Z193" s="8">
        <f>IF(Y193="",0,IF(Y193="優勝",[5]現行XD用点数換算表!$B$15,IF(Y193="準優勝",[5]現行XD用点数換算表!$C$15,IF(Y193="ベスト4",[5]現行XD用点数換算表!$D$15,IF(Y193="ベスト8",[5]現行XD用点数換算表!$E$15,IF(Y193="ベスト16",[5]現行XD用点数換算表!$F$15,IF(Y193="ベスト32",[5]現行XD用点数換算表!$G$15,"")))))))</f>
        <v>0</v>
      </c>
      <c r="AA193" s="12"/>
      <c r="AB193" s="8">
        <f>IF(AA193="",0,IF(AA193="優勝",現行XD用点数換算表!$B$16,IF(AA193="準優勝",現行XD用点数換算表!$C$16,IF(AA193="ベスト4",現行XD用点数換算表!$D$16,IF(AA193="ベスト8",現行XD用点数換算表!$E$16,IF(AA193="ベスト16",現行XD用点数換算表!$F$16,IF(AA193="ベスト32",現行XD用点数換算表!$G$16,"")))))))</f>
        <v>0</v>
      </c>
      <c r="AC193" s="12"/>
      <c r="AD193" s="8">
        <f>IF(AC193="",0,IF(AC193="優勝",現行XD用点数換算表!$B$17,IF(AC193="準優勝",現行XD用点数換算表!$C$17,IF(AC193="ベスト4",現行XD用点数換算表!$D$17,IF(AC193="ベスト8",現行XD用点数換算表!$E$17,IF(AC193="ベスト16",現行XD用点数換算表!$F$17,IF(AC193="ベスト32",現行XD用点数換算表!$G$17,"")))))))</f>
        <v>0</v>
      </c>
      <c r="AE193" s="12"/>
      <c r="AF193" s="8">
        <f>IF(AE193="",0,IF(AE193="優勝",現行XD用点数換算表!$B$18,IF(AE193="準優勝",現行XD用点数換算表!$C$18,IF(AE193="ベスト4",現行XD用点数換算表!$D$18,IF(AE193="ベスト8",現行XD用点数換算表!$E$18,現行XD用点数換算表!$F$18)))))</f>
        <v>0</v>
      </c>
      <c r="AG193" s="12"/>
      <c r="AH193" s="8">
        <f>IF(AG193="",0,IF(AG193="優勝",現行XD用点数換算表!$B$19,IF(AG193="準優勝",現行XD用点数換算表!$C$19,IF(AG193="ベスト4",現行XD用点数換算表!$D$19,IF(AG193="ベスト8",現行XD用点数換算表!$E$19,現行XD用点数換算表!$F$19)))))</f>
        <v>0</v>
      </c>
      <c r="AI193" s="8">
        <f t="shared" si="25"/>
        <v>0</v>
      </c>
      <c r="AJ193" s="57"/>
    </row>
    <row r="194" spans="1:36" ht="15" customHeight="1" x14ac:dyDescent="0.55000000000000004">
      <c r="A194" s="56">
        <v>96</v>
      </c>
      <c r="B194" s="12"/>
      <c r="C194" s="12"/>
      <c r="D194" s="12"/>
      <c r="E194" s="8"/>
      <c r="F194" s="12"/>
      <c r="G194" s="12"/>
      <c r="H194" s="13">
        <f>IF(G194="",0,IF(G194="優勝",現行XD用点数換算表!$B$2,IF(G194="準優勝",現行XD用点数換算表!$C$2,IF(G194="ベスト4",現行XD用点数換算表!$D$2,現行XD用点数換算表!$E$2))))</f>
        <v>0</v>
      </c>
      <c r="I194" s="12"/>
      <c r="J194" s="8">
        <f>IF(I194="",0,IF(I194="優勝",現行XD用点数換算表!$B$3,IF(I194="準優勝",現行XD用点数換算表!$C$3,IF(I194="ベスト4",現行XD用点数換算表!$D$3,現行XD用点数換算表!$E$3))))</f>
        <v>0</v>
      </c>
      <c r="K194" s="12"/>
      <c r="L194" s="8">
        <f>IF(K194="",0,IF(K194="優勝",[5]現行XD用点数換算表!$B$4,IF(K194="準優勝",[5]現行XD用点数換算表!$C$4,IF(K194="ベスト4",[5]現行XD用点数換算表!$D$4,IF(K194="ベスト8",[5]現行XD用点数換算表!$E$4,IF(K194="ベスト16",[5]現行XD用点数換算表!$F$4,IF(K194="ベスト32",[5]現行XD用点数換算表!$G$4,"")))))))</f>
        <v>0</v>
      </c>
      <c r="M194" s="12"/>
      <c r="N194" s="8">
        <f>IF(M194="",0,IF(M194="優勝",現行XD用点数換算表!$B$5,IF(M194="準優勝",現行XD用点数換算表!$C$5,IF(M194="ベスト4",現行XD用点数換算表!$D$5,IF(M194="ベスト8",現行XD用点数換算表!$E$5,IF(M194="ベスト16",現行XD用点数換算表!$F$5,IF(M194="ベスト32",現行XD用点数換算表!$G$5,"")))))))</f>
        <v>0</v>
      </c>
      <c r="O194" s="12"/>
      <c r="P194" s="8">
        <f>IF(O194="",0,IF(O194="優勝",現行XD用点数換算表!$B$6,IF(O194="準優勝",現行XD用点数換算表!$C$6,IF(O194="ベスト4",現行XD用点数換算表!$D$6,IF(O194="ベスト8",現行XD用点数換算表!$E$6,IF(O194="ベスト16",現行XD用点数換算表!$F$6,IF(O194="ベスト32",現行XD用点数換算表!$G$6,"")))))))</f>
        <v>0</v>
      </c>
      <c r="Q194" s="12"/>
      <c r="R194" s="8">
        <f>IF(Q194="",0,IF(Q194="優勝",現行XD用点数換算表!$B$7,IF(Q194="準優勝",現行XD用点数換算表!$C$7,IF(Q194="ベスト4",現行XD用点数換算表!$D$7,IF(Q194="ベスト8",現行XD用点数換算表!$E$7,現行XD用点数換算表!$F$7)))))</f>
        <v>0</v>
      </c>
      <c r="S194" s="12"/>
      <c r="T194" s="8">
        <f>IF(S194="",0,IF(S194="優勝",現行XD用点数換算表!$B$8,IF(S194="準優勝",現行XD用点数換算表!$C$8,IF(S194="ベスト4",現行XD用点数換算表!$D$8,IF(S194="ベスト8",現行XD用点数換算表!$E$8,現行XD用点数換算表!$F$8)))))</f>
        <v>0</v>
      </c>
      <c r="U194" s="12"/>
      <c r="V194" s="14">
        <f>IF(U194="",0,IF(U194="優勝",現行XD用点数換算表!$B$13,IF(U194="準優勝",現行XD用点数換算表!$C$13,IF(U194="ベスト4",現行XD用点数換算表!$D$13,現行XD用点数換算表!$E$13))))</f>
        <v>0</v>
      </c>
      <c r="W194" s="12"/>
      <c r="X194" s="8">
        <f>IF(W194="",0,IF(W194="優勝",現行XD用点数換算表!$B$14,IF(W194="準優勝",現行XD用点数換算表!$C$14,IF(W194="ベスト4",現行XD用点数換算表!$D$14,現行XD用点数換算表!$E$14))))</f>
        <v>0</v>
      </c>
      <c r="Y194" s="12"/>
      <c r="Z194" s="8">
        <f>IF(Y194="",0,IF(Y194="優勝",[5]現行XD用点数換算表!$B$15,IF(Y194="準優勝",[5]現行XD用点数換算表!$C$15,IF(Y194="ベスト4",[5]現行XD用点数換算表!$D$15,IF(Y194="ベスト8",[5]現行XD用点数換算表!$E$15,IF(Y194="ベスト16",[5]現行XD用点数換算表!$F$15,IF(Y194="ベスト32",[5]現行XD用点数換算表!$G$15,"")))))))</f>
        <v>0</v>
      </c>
      <c r="AA194" s="12"/>
      <c r="AB194" s="8">
        <f>IF(AA194="",0,IF(AA194="優勝",現行XD用点数換算表!$B$16,IF(AA194="準優勝",現行XD用点数換算表!$C$16,IF(AA194="ベスト4",現行XD用点数換算表!$D$16,IF(AA194="ベスト8",現行XD用点数換算表!$E$16,IF(AA194="ベスト16",現行XD用点数換算表!$F$16,IF(AA194="ベスト32",現行XD用点数換算表!$G$16,"")))))))</f>
        <v>0</v>
      </c>
      <c r="AC194" s="12"/>
      <c r="AD194" s="8">
        <f>IF(AC194="",0,IF(AC194="優勝",現行XD用点数換算表!$B$17,IF(AC194="準優勝",現行XD用点数換算表!$C$17,IF(AC194="ベスト4",現行XD用点数換算表!$D$17,IF(AC194="ベスト8",現行XD用点数換算表!$E$17,IF(AC194="ベスト16",現行XD用点数換算表!$F$17,IF(AC194="ベスト32",現行XD用点数換算表!$G$17,"")))))))</f>
        <v>0</v>
      </c>
      <c r="AE194" s="12"/>
      <c r="AF194" s="8">
        <f>IF(AE194="",0,IF(AE194="優勝",現行XD用点数換算表!$B$18,IF(AE194="準優勝",現行XD用点数換算表!$C$18,IF(AE194="ベスト4",現行XD用点数換算表!$D$18,IF(AE194="ベスト8",現行XD用点数換算表!$E$18,現行XD用点数換算表!$F$18)))))</f>
        <v>0</v>
      </c>
      <c r="AG194" s="12"/>
      <c r="AH194" s="8">
        <f>IF(AG194="",0,IF(AG194="優勝",現行XD用点数換算表!$B$19,IF(AG194="準優勝",現行XD用点数換算表!$C$19,IF(AG194="ベスト4",現行XD用点数換算表!$D$19,IF(AG194="ベスト8",現行XD用点数換算表!$E$19,現行XD用点数換算表!$F$19)))))</f>
        <v>0</v>
      </c>
      <c r="AI194" s="8">
        <f t="shared" si="25"/>
        <v>0</v>
      </c>
      <c r="AJ194" s="56">
        <f t="shared" si="23"/>
        <v>0</v>
      </c>
    </row>
    <row r="195" spans="1:36" ht="15" customHeight="1" x14ac:dyDescent="0.55000000000000004">
      <c r="A195" s="57"/>
      <c r="B195" s="12"/>
      <c r="C195" s="12"/>
      <c r="D195" s="12"/>
      <c r="E195" s="8"/>
      <c r="F195" s="12"/>
      <c r="G195" s="12"/>
      <c r="H195" s="13">
        <f>IF(G195="",0,IF(G195="優勝",現行XD用点数換算表!$B$2,IF(G195="準優勝",現行XD用点数換算表!$C$2,IF(G195="ベスト4",現行XD用点数換算表!$D$2,現行XD用点数換算表!$E$2))))</f>
        <v>0</v>
      </c>
      <c r="I195" s="12"/>
      <c r="J195" s="8">
        <f>IF(I195="",0,IF(I195="優勝",現行XD用点数換算表!$B$3,IF(I195="準優勝",現行XD用点数換算表!$C$3,IF(I195="ベスト4",現行XD用点数換算表!$D$3,現行XD用点数換算表!$E$3))))</f>
        <v>0</v>
      </c>
      <c r="K195" s="12"/>
      <c r="L195" s="8">
        <f>IF(K195="",0,IF(K195="優勝",[5]現行XD用点数換算表!$B$4,IF(K195="準優勝",[5]現行XD用点数換算表!$C$4,IF(K195="ベスト4",[5]現行XD用点数換算表!$D$4,IF(K195="ベスト8",[5]現行XD用点数換算表!$E$4,IF(K195="ベスト16",[5]現行XD用点数換算表!$F$4,IF(K195="ベスト32",[5]現行XD用点数換算表!$G$4,"")))))))</f>
        <v>0</v>
      </c>
      <c r="M195" s="12"/>
      <c r="N195" s="8">
        <f>IF(M195="",0,IF(M195="優勝",現行XD用点数換算表!$B$5,IF(M195="準優勝",現行XD用点数換算表!$C$5,IF(M195="ベスト4",現行XD用点数換算表!$D$5,IF(M195="ベスト8",現行XD用点数換算表!$E$5,IF(M195="ベスト16",現行XD用点数換算表!$F$5,IF(M195="ベスト32",現行XD用点数換算表!$G$5,"")))))))</f>
        <v>0</v>
      </c>
      <c r="O195" s="12"/>
      <c r="P195" s="8">
        <f>IF(O195="",0,IF(O195="優勝",現行XD用点数換算表!$B$6,IF(O195="準優勝",現行XD用点数換算表!$C$6,IF(O195="ベスト4",現行XD用点数換算表!$D$6,IF(O195="ベスト8",現行XD用点数換算表!$E$6,IF(O195="ベスト16",現行XD用点数換算表!$F$6,IF(O195="ベスト32",現行XD用点数換算表!$G$6,"")))))))</f>
        <v>0</v>
      </c>
      <c r="Q195" s="12"/>
      <c r="R195" s="8">
        <f>IF(Q195="",0,IF(Q195="優勝",現行XD用点数換算表!$B$7,IF(Q195="準優勝",現行XD用点数換算表!$C$7,IF(Q195="ベスト4",現行XD用点数換算表!$D$7,IF(Q195="ベスト8",現行XD用点数換算表!$E$7,現行XD用点数換算表!$F$7)))))</f>
        <v>0</v>
      </c>
      <c r="S195" s="12"/>
      <c r="T195" s="8">
        <f>IF(S195="",0,IF(S195="優勝",現行XD用点数換算表!$B$8,IF(S195="準優勝",現行XD用点数換算表!$C$8,IF(S195="ベスト4",現行XD用点数換算表!$D$8,IF(S195="ベスト8",現行XD用点数換算表!$E$8,現行XD用点数換算表!$F$8)))))</f>
        <v>0</v>
      </c>
      <c r="U195" s="12"/>
      <c r="V195" s="14">
        <f>IF(U195="",0,IF(U195="優勝",現行XD用点数換算表!$B$13,IF(U195="準優勝",現行XD用点数換算表!$C$13,IF(U195="ベスト4",現行XD用点数換算表!$D$13,現行XD用点数換算表!$E$13))))</f>
        <v>0</v>
      </c>
      <c r="W195" s="12"/>
      <c r="X195" s="8">
        <f>IF(W195="",0,IF(W195="優勝",現行XD用点数換算表!$B$14,IF(W195="準優勝",現行XD用点数換算表!$C$14,IF(W195="ベスト4",現行XD用点数換算表!$D$14,現行XD用点数換算表!$E$14))))</f>
        <v>0</v>
      </c>
      <c r="Y195" s="12"/>
      <c r="Z195" s="8">
        <f>IF(Y195="",0,IF(Y195="優勝",[5]現行XD用点数換算表!$B$15,IF(Y195="準優勝",[5]現行XD用点数換算表!$C$15,IF(Y195="ベスト4",[5]現行XD用点数換算表!$D$15,IF(Y195="ベスト8",[5]現行XD用点数換算表!$E$15,IF(Y195="ベスト16",[5]現行XD用点数換算表!$F$15,IF(Y195="ベスト32",[5]現行XD用点数換算表!$G$15,"")))))))</f>
        <v>0</v>
      </c>
      <c r="AA195" s="12"/>
      <c r="AB195" s="8">
        <f>IF(AA195="",0,IF(AA195="優勝",現行XD用点数換算表!$B$16,IF(AA195="準優勝",現行XD用点数換算表!$C$16,IF(AA195="ベスト4",現行XD用点数換算表!$D$16,IF(AA195="ベスト8",現行XD用点数換算表!$E$16,IF(AA195="ベスト16",現行XD用点数換算表!$F$16,IF(AA195="ベスト32",現行XD用点数換算表!$G$16,"")))))))</f>
        <v>0</v>
      </c>
      <c r="AC195" s="12"/>
      <c r="AD195" s="8">
        <f>IF(AC195="",0,IF(AC195="優勝",現行XD用点数換算表!$B$17,IF(AC195="準優勝",現行XD用点数換算表!$C$17,IF(AC195="ベスト4",現行XD用点数換算表!$D$17,IF(AC195="ベスト8",現行XD用点数換算表!$E$17,IF(AC195="ベスト16",現行XD用点数換算表!$F$17,IF(AC195="ベスト32",現行XD用点数換算表!$G$17,"")))))))</f>
        <v>0</v>
      </c>
      <c r="AE195" s="12"/>
      <c r="AF195" s="8">
        <f>IF(AE195="",0,IF(AE195="優勝",現行XD用点数換算表!$B$18,IF(AE195="準優勝",現行XD用点数換算表!$C$18,IF(AE195="ベスト4",現行XD用点数換算表!$D$18,IF(AE195="ベスト8",現行XD用点数換算表!$E$18,現行XD用点数換算表!$F$18)))))</f>
        <v>0</v>
      </c>
      <c r="AG195" s="12"/>
      <c r="AH195" s="8">
        <f>IF(AG195="",0,IF(AG195="優勝",現行XD用点数換算表!$B$19,IF(AG195="準優勝",現行XD用点数換算表!$C$19,IF(AG195="ベスト4",現行XD用点数換算表!$D$19,IF(AG195="ベスト8",現行XD用点数換算表!$E$19,現行XD用点数換算表!$F$19)))))</f>
        <v>0</v>
      </c>
      <c r="AI195" s="8">
        <f t="shared" si="25"/>
        <v>0</v>
      </c>
      <c r="AJ195" s="57"/>
    </row>
    <row r="196" spans="1:36" ht="15" customHeight="1" x14ac:dyDescent="0.55000000000000004">
      <c r="A196" s="56">
        <v>97</v>
      </c>
      <c r="B196" s="12"/>
      <c r="C196" s="12"/>
      <c r="D196" s="12"/>
      <c r="E196" s="8"/>
      <c r="F196" s="12"/>
      <c r="G196" s="12"/>
      <c r="H196" s="13">
        <f>IF(G196="",0,IF(G196="優勝",現行XD用点数換算表!$B$2,IF(G196="準優勝",現行XD用点数換算表!$C$2,IF(G196="ベスト4",現行XD用点数換算表!$D$2,現行XD用点数換算表!$E$2))))</f>
        <v>0</v>
      </c>
      <c r="I196" s="12"/>
      <c r="J196" s="8">
        <f>IF(I196="",0,IF(I196="優勝",現行XD用点数換算表!$B$3,IF(I196="準優勝",現行XD用点数換算表!$C$3,IF(I196="ベスト4",現行XD用点数換算表!$D$3,現行XD用点数換算表!$E$3))))</f>
        <v>0</v>
      </c>
      <c r="K196" s="12"/>
      <c r="L196" s="8">
        <f>IF(K196="",0,IF(K196="優勝",[5]現行XD用点数換算表!$B$4,IF(K196="準優勝",[5]現行XD用点数換算表!$C$4,IF(K196="ベスト4",[5]現行XD用点数換算表!$D$4,IF(K196="ベスト8",[5]現行XD用点数換算表!$E$4,IF(K196="ベスト16",[5]現行XD用点数換算表!$F$4,IF(K196="ベスト32",[5]現行XD用点数換算表!$G$4,"")))))))</f>
        <v>0</v>
      </c>
      <c r="M196" s="12"/>
      <c r="N196" s="8">
        <f>IF(M196="",0,IF(M196="優勝",現行XD用点数換算表!$B$5,IF(M196="準優勝",現行XD用点数換算表!$C$5,IF(M196="ベスト4",現行XD用点数換算表!$D$5,IF(M196="ベスト8",現行XD用点数換算表!$E$5,IF(M196="ベスト16",現行XD用点数換算表!$F$5,IF(M196="ベスト32",現行XD用点数換算表!$G$5,"")))))))</f>
        <v>0</v>
      </c>
      <c r="O196" s="12"/>
      <c r="P196" s="8">
        <f>IF(O196="",0,IF(O196="優勝",現行XD用点数換算表!$B$6,IF(O196="準優勝",現行XD用点数換算表!$C$6,IF(O196="ベスト4",現行XD用点数換算表!$D$6,IF(O196="ベスト8",現行XD用点数換算表!$E$6,IF(O196="ベスト16",現行XD用点数換算表!$F$6,IF(O196="ベスト32",現行XD用点数換算表!$G$6,"")))))))</f>
        <v>0</v>
      </c>
      <c r="Q196" s="12"/>
      <c r="R196" s="8">
        <f>IF(Q196="",0,IF(Q196="優勝",現行XD用点数換算表!$B$7,IF(Q196="準優勝",現行XD用点数換算表!$C$7,IF(Q196="ベスト4",現行XD用点数換算表!$D$7,IF(Q196="ベスト8",現行XD用点数換算表!$E$7,現行XD用点数換算表!$F$7)))))</f>
        <v>0</v>
      </c>
      <c r="S196" s="12"/>
      <c r="T196" s="8">
        <f>IF(S196="",0,IF(S196="優勝",現行XD用点数換算表!$B$8,IF(S196="準優勝",現行XD用点数換算表!$C$8,IF(S196="ベスト4",現行XD用点数換算表!$D$8,IF(S196="ベスト8",現行XD用点数換算表!$E$8,現行XD用点数換算表!$F$8)))))</f>
        <v>0</v>
      </c>
      <c r="U196" s="12"/>
      <c r="V196" s="14">
        <f>IF(U196="",0,IF(U196="優勝",現行XD用点数換算表!$B$13,IF(U196="準優勝",現行XD用点数換算表!$C$13,IF(U196="ベスト4",現行XD用点数換算表!$D$13,現行XD用点数換算表!$E$13))))</f>
        <v>0</v>
      </c>
      <c r="W196" s="12"/>
      <c r="X196" s="8">
        <f>IF(W196="",0,IF(W196="優勝",現行XD用点数換算表!$B$14,IF(W196="準優勝",現行XD用点数換算表!$C$14,IF(W196="ベスト4",現行XD用点数換算表!$D$14,現行XD用点数換算表!$E$14))))</f>
        <v>0</v>
      </c>
      <c r="Y196" s="12"/>
      <c r="Z196" s="8">
        <f>IF(Y196="",0,IF(Y196="優勝",[5]現行XD用点数換算表!$B$15,IF(Y196="準優勝",[5]現行XD用点数換算表!$C$15,IF(Y196="ベスト4",[5]現行XD用点数換算表!$D$15,IF(Y196="ベスト8",[5]現行XD用点数換算表!$E$15,IF(Y196="ベスト16",[5]現行XD用点数換算表!$F$15,IF(Y196="ベスト32",[5]現行XD用点数換算表!$G$15,"")))))))</f>
        <v>0</v>
      </c>
      <c r="AA196" s="12"/>
      <c r="AB196" s="8">
        <f>IF(AA196="",0,IF(AA196="優勝",現行XD用点数換算表!$B$16,IF(AA196="準優勝",現行XD用点数換算表!$C$16,IF(AA196="ベスト4",現行XD用点数換算表!$D$16,IF(AA196="ベスト8",現行XD用点数換算表!$E$16,IF(AA196="ベスト16",現行XD用点数換算表!$F$16,IF(AA196="ベスト32",現行XD用点数換算表!$G$16,"")))))))</f>
        <v>0</v>
      </c>
      <c r="AC196" s="12"/>
      <c r="AD196" s="8">
        <f>IF(AC196="",0,IF(AC196="優勝",現行XD用点数換算表!$B$17,IF(AC196="準優勝",現行XD用点数換算表!$C$17,IF(AC196="ベスト4",現行XD用点数換算表!$D$17,IF(AC196="ベスト8",現行XD用点数換算表!$E$17,IF(AC196="ベスト16",現行XD用点数換算表!$F$17,IF(AC196="ベスト32",現行XD用点数換算表!$G$17,"")))))))</f>
        <v>0</v>
      </c>
      <c r="AE196" s="12"/>
      <c r="AF196" s="8">
        <f>IF(AE196="",0,IF(AE196="優勝",現行XD用点数換算表!$B$18,IF(AE196="準優勝",現行XD用点数換算表!$C$18,IF(AE196="ベスト4",現行XD用点数換算表!$D$18,IF(AE196="ベスト8",現行XD用点数換算表!$E$18,現行XD用点数換算表!$F$18)))))</f>
        <v>0</v>
      </c>
      <c r="AG196" s="12"/>
      <c r="AH196" s="8">
        <f>IF(AG196="",0,IF(AG196="優勝",現行XD用点数換算表!$B$19,IF(AG196="準優勝",現行XD用点数換算表!$C$19,IF(AG196="ベスト4",現行XD用点数換算表!$D$19,IF(AG196="ベスト8",現行XD用点数換算表!$E$19,現行XD用点数換算表!$F$19)))))</f>
        <v>0</v>
      </c>
      <c r="AI196" s="8">
        <f t="shared" si="25"/>
        <v>0</v>
      </c>
      <c r="AJ196" s="56">
        <f t="shared" si="23"/>
        <v>0</v>
      </c>
    </row>
    <row r="197" spans="1:36" ht="15" customHeight="1" x14ac:dyDescent="0.55000000000000004">
      <c r="A197" s="57"/>
      <c r="B197" s="12"/>
      <c r="C197" s="12"/>
      <c r="D197" s="12"/>
      <c r="E197" s="8"/>
      <c r="F197" s="12"/>
      <c r="G197" s="12"/>
      <c r="H197" s="13">
        <f>IF(G197="",0,IF(G197="優勝",現行XD用点数換算表!$B$2,IF(G197="準優勝",現行XD用点数換算表!$C$2,IF(G197="ベスト4",現行XD用点数換算表!$D$2,現行XD用点数換算表!$E$2))))</f>
        <v>0</v>
      </c>
      <c r="I197" s="12"/>
      <c r="J197" s="8">
        <f>IF(I197="",0,IF(I197="優勝",現行XD用点数換算表!$B$3,IF(I197="準優勝",現行XD用点数換算表!$C$3,IF(I197="ベスト4",現行XD用点数換算表!$D$3,現行XD用点数換算表!$E$3))))</f>
        <v>0</v>
      </c>
      <c r="K197" s="12"/>
      <c r="L197" s="8">
        <f>IF(K197="",0,IF(K197="優勝",[5]現行XD用点数換算表!$B$4,IF(K197="準優勝",[5]現行XD用点数換算表!$C$4,IF(K197="ベスト4",[5]現行XD用点数換算表!$D$4,IF(K197="ベスト8",[5]現行XD用点数換算表!$E$4,IF(K197="ベスト16",[5]現行XD用点数換算表!$F$4,IF(K197="ベスト32",[5]現行XD用点数換算表!$G$4,"")))))))</f>
        <v>0</v>
      </c>
      <c r="M197" s="12"/>
      <c r="N197" s="8">
        <f>IF(M197="",0,IF(M197="優勝",現行XD用点数換算表!$B$5,IF(M197="準優勝",現行XD用点数換算表!$C$5,IF(M197="ベスト4",現行XD用点数換算表!$D$5,IF(M197="ベスト8",現行XD用点数換算表!$E$5,IF(M197="ベスト16",現行XD用点数換算表!$F$5,IF(M197="ベスト32",現行XD用点数換算表!$G$5,"")))))))</f>
        <v>0</v>
      </c>
      <c r="O197" s="12"/>
      <c r="P197" s="8">
        <f>IF(O197="",0,IF(O197="優勝",現行XD用点数換算表!$B$6,IF(O197="準優勝",現行XD用点数換算表!$C$6,IF(O197="ベスト4",現行XD用点数換算表!$D$6,IF(O197="ベスト8",現行XD用点数換算表!$E$6,IF(O197="ベスト16",現行XD用点数換算表!$F$6,IF(O197="ベスト32",現行XD用点数換算表!$G$6,"")))))))</f>
        <v>0</v>
      </c>
      <c r="Q197" s="12"/>
      <c r="R197" s="8">
        <f>IF(Q197="",0,IF(Q197="優勝",現行XD用点数換算表!$B$7,IF(Q197="準優勝",現行XD用点数換算表!$C$7,IF(Q197="ベスト4",現行XD用点数換算表!$D$7,IF(Q197="ベスト8",現行XD用点数換算表!$E$7,現行XD用点数換算表!$F$7)))))</f>
        <v>0</v>
      </c>
      <c r="S197" s="12"/>
      <c r="T197" s="8">
        <f>IF(S197="",0,IF(S197="優勝",現行XD用点数換算表!$B$8,IF(S197="準優勝",現行XD用点数換算表!$C$8,IF(S197="ベスト4",現行XD用点数換算表!$D$8,IF(S197="ベスト8",現行XD用点数換算表!$E$8,現行XD用点数換算表!$F$8)))))</f>
        <v>0</v>
      </c>
      <c r="U197" s="12"/>
      <c r="V197" s="14">
        <f>IF(U197="",0,IF(U197="優勝",現行XD用点数換算表!$B$13,IF(U197="準優勝",現行XD用点数換算表!$C$13,IF(U197="ベスト4",現行XD用点数換算表!$D$13,現行XD用点数換算表!$E$13))))</f>
        <v>0</v>
      </c>
      <c r="W197" s="12"/>
      <c r="X197" s="8">
        <f>IF(W197="",0,IF(W197="優勝",現行XD用点数換算表!$B$14,IF(W197="準優勝",現行XD用点数換算表!$C$14,IF(W197="ベスト4",現行XD用点数換算表!$D$14,現行XD用点数換算表!$E$14))))</f>
        <v>0</v>
      </c>
      <c r="Y197" s="12"/>
      <c r="Z197" s="8">
        <f>IF(Y197="",0,IF(Y197="優勝",[5]現行XD用点数換算表!$B$15,IF(Y197="準優勝",[5]現行XD用点数換算表!$C$15,IF(Y197="ベスト4",[5]現行XD用点数換算表!$D$15,IF(Y197="ベスト8",[5]現行XD用点数換算表!$E$15,IF(Y197="ベスト16",[5]現行XD用点数換算表!$F$15,IF(Y197="ベスト32",[5]現行XD用点数換算表!$G$15,"")))))))</f>
        <v>0</v>
      </c>
      <c r="AA197" s="12"/>
      <c r="AB197" s="8">
        <f>IF(AA197="",0,IF(AA197="優勝",現行XD用点数換算表!$B$16,IF(AA197="準優勝",現行XD用点数換算表!$C$16,IF(AA197="ベスト4",現行XD用点数換算表!$D$16,IF(AA197="ベスト8",現行XD用点数換算表!$E$16,IF(AA197="ベスト16",現行XD用点数換算表!$F$16,IF(AA197="ベスト32",現行XD用点数換算表!$G$16,"")))))))</f>
        <v>0</v>
      </c>
      <c r="AC197" s="12"/>
      <c r="AD197" s="8">
        <f>IF(AC197="",0,IF(AC197="優勝",現行XD用点数換算表!$B$17,IF(AC197="準優勝",現行XD用点数換算表!$C$17,IF(AC197="ベスト4",現行XD用点数換算表!$D$17,IF(AC197="ベスト8",現行XD用点数換算表!$E$17,IF(AC197="ベスト16",現行XD用点数換算表!$F$17,IF(AC197="ベスト32",現行XD用点数換算表!$G$17,"")))))))</f>
        <v>0</v>
      </c>
      <c r="AE197" s="12"/>
      <c r="AF197" s="8">
        <f>IF(AE197="",0,IF(AE197="優勝",現行XD用点数換算表!$B$18,IF(AE197="準優勝",現行XD用点数換算表!$C$18,IF(AE197="ベスト4",現行XD用点数換算表!$D$18,IF(AE197="ベスト8",現行XD用点数換算表!$E$18,現行XD用点数換算表!$F$18)))))</f>
        <v>0</v>
      </c>
      <c r="AG197" s="12"/>
      <c r="AH197" s="8">
        <f>IF(AG197="",0,IF(AG197="優勝",現行XD用点数換算表!$B$19,IF(AG197="準優勝",現行XD用点数換算表!$C$19,IF(AG197="ベスト4",現行XD用点数換算表!$D$19,IF(AG197="ベスト8",現行XD用点数換算表!$E$19,現行XD用点数換算表!$F$19)))))</f>
        <v>0</v>
      </c>
      <c r="AI197" s="8">
        <f t="shared" si="25"/>
        <v>0</v>
      </c>
      <c r="AJ197" s="57"/>
    </row>
    <row r="198" spans="1:36" ht="15" customHeight="1" x14ac:dyDescent="0.55000000000000004">
      <c r="A198" s="56">
        <v>98</v>
      </c>
      <c r="B198" s="12"/>
      <c r="C198" s="12"/>
      <c r="D198" s="12"/>
      <c r="E198" s="8"/>
      <c r="F198" s="8"/>
      <c r="G198" s="12"/>
      <c r="H198" s="13">
        <f>IF(G198="",0,IF(G198="優勝",現行XD用点数換算表!$B$2,IF(G198="準優勝",現行XD用点数換算表!$C$2,IF(G198="ベスト4",現行XD用点数換算表!$D$2,現行XD用点数換算表!$E$2))))</f>
        <v>0</v>
      </c>
      <c r="I198" s="12"/>
      <c r="J198" s="8">
        <f>IF(I198="",0,IF(I198="優勝",現行XD用点数換算表!$B$3,IF(I198="準優勝",現行XD用点数換算表!$C$3,IF(I198="ベスト4",現行XD用点数換算表!$D$3,現行XD用点数換算表!$E$3))))</f>
        <v>0</v>
      </c>
      <c r="K198" s="12"/>
      <c r="L198" s="8">
        <f>IF(K198="",0,IF(K198="優勝",[5]現行XD用点数換算表!$B$4,IF(K198="準優勝",[5]現行XD用点数換算表!$C$4,IF(K198="ベスト4",[5]現行XD用点数換算表!$D$4,IF(K198="ベスト8",[5]現行XD用点数換算表!$E$4,IF(K198="ベスト16",[5]現行XD用点数換算表!$F$4,IF(K198="ベスト32",[5]現行XD用点数換算表!$G$4,"")))))))</f>
        <v>0</v>
      </c>
      <c r="M198" s="12"/>
      <c r="N198" s="8">
        <f>IF(M198="",0,IF(M198="優勝",現行XD用点数換算表!$B$5,IF(M198="準優勝",現行XD用点数換算表!$C$5,IF(M198="ベスト4",現行XD用点数換算表!$D$5,IF(M198="ベスト8",現行XD用点数換算表!$E$5,IF(M198="ベスト16",現行XD用点数換算表!$F$5,IF(M198="ベスト32",現行XD用点数換算表!$G$5,"")))))))</f>
        <v>0</v>
      </c>
      <c r="O198" s="12"/>
      <c r="P198" s="8">
        <f>IF(O198="",0,IF(O198="優勝",現行XD用点数換算表!$B$6,IF(O198="準優勝",現行XD用点数換算表!$C$6,IF(O198="ベスト4",現行XD用点数換算表!$D$6,IF(O198="ベスト8",現行XD用点数換算表!$E$6,IF(O198="ベスト16",現行XD用点数換算表!$F$6,IF(O198="ベスト32",現行XD用点数換算表!$G$6,"")))))))</f>
        <v>0</v>
      </c>
      <c r="Q198" s="12"/>
      <c r="R198" s="8">
        <f>IF(Q198="",0,IF(Q198="優勝",現行XD用点数換算表!$B$7,IF(Q198="準優勝",現行XD用点数換算表!$C$7,IF(Q198="ベスト4",現行XD用点数換算表!$D$7,IF(Q198="ベスト8",現行XD用点数換算表!$E$7,現行XD用点数換算表!$F$7)))))</f>
        <v>0</v>
      </c>
      <c r="S198" s="12"/>
      <c r="T198" s="8">
        <f>IF(S198="",0,IF(S198="優勝",現行XD用点数換算表!$B$8,IF(S198="準優勝",現行XD用点数換算表!$C$8,IF(S198="ベスト4",現行XD用点数換算表!$D$8,IF(S198="ベスト8",現行XD用点数換算表!$E$8,現行XD用点数換算表!$F$8)))))</f>
        <v>0</v>
      </c>
      <c r="U198" s="12"/>
      <c r="V198" s="14">
        <f>IF(U198="",0,IF(U198="優勝",現行XD用点数換算表!$B$13,IF(U198="準優勝",現行XD用点数換算表!$C$13,IF(U198="ベスト4",現行XD用点数換算表!$D$13,現行XD用点数換算表!$E$13))))</f>
        <v>0</v>
      </c>
      <c r="W198" s="12"/>
      <c r="X198" s="8">
        <f>IF(W198="",0,IF(W198="優勝",現行XD用点数換算表!$B$14,IF(W198="準優勝",現行XD用点数換算表!$C$14,IF(W198="ベスト4",現行XD用点数換算表!$D$14,現行XD用点数換算表!$E$14))))</f>
        <v>0</v>
      </c>
      <c r="Y198" s="12"/>
      <c r="Z198" s="8">
        <f>IF(Y198="",0,IF(Y198="優勝",[5]現行XD用点数換算表!$B$15,IF(Y198="準優勝",[5]現行XD用点数換算表!$C$15,IF(Y198="ベスト4",[5]現行XD用点数換算表!$D$15,IF(Y198="ベスト8",[5]現行XD用点数換算表!$E$15,IF(Y198="ベスト16",[5]現行XD用点数換算表!$F$15,IF(Y198="ベスト32",[5]現行XD用点数換算表!$G$15,"")))))))</f>
        <v>0</v>
      </c>
      <c r="AA198" s="12"/>
      <c r="AB198" s="8">
        <f>IF(AA198="",0,IF(AA198="優勝",現行XD用点数換算表!$B$16,IF(AA198="準優勝",現行XD用点数換算表!$C$16,IF(AA198="ベスト4",現行XD用点数換算表!$D$16,IF(AA198="ベスト8",現行XD用点数換算表!$E$16,IF(AA198="ベスト16",現行XD用点数換算表!$F$16,IF(AA198="ベスト32",現行XD用点数換算表!$G$16,"")))))))</f>
        <v>0</v>
      </c>
      <c r="AC198" s="12"/>
      <c r="AD198" s="8">
        <f>IF(AC198="",0,IF(AC198="優勝",現行XD用点数換算表!$B$17,IF(AC198="準優勝",現行XD用点数換算表!$C$17,IF(AC198="ベスト4",現行XD用点数換算表!$D$17,IF(AC198="ベスト8",現行XD用点数換算表!$E$17,IF(AC198="ベスト16",現行XD用点数換算表!$F$17,IF(AC198="ベスト32",現行XD用点数換算表!$G$17,"")))))))</f>
        <v>0</v>
      </c>
      <c r="AE198" s="12"/>
      <c r="AF198" s="8">
        <f>IF(AE198="",0,IF(AE198="優勝",現行XD用点数換算表!$B$18,IF(AE198="準優勝",現行XD用点数換算表!$C$18,IF(AE198="ベスト4",現行XD用点数換算表!$D$18,IF(AE198="ベスト8",現行XD用点数換算表!$E$18,現行XD用点数換算表!$F$18)))))</f>
        <v>0</v>
      </c>
      <c r="AG198" s="12"/>
      <c r="AH198" s="8">
        <f>IF(AG198="",0,IF(AG198="優勝",現行XD用点数換算表!$B$19,IF(AG198="準優勝",現行XD用点数換算表!$C$19,IF(AG198="ベスト4",現行XD用点数換算表!$D$19,IF(AG198="ベスト8",現行XD用点数換算表!$E$19,現行XD用点数換算表!$F$19)))))</f>
        <v>0</v>
      </c>
      <c r="AI198" s="8">
        <f t="shared" si="25"/>
        <v>0</v>
      </c>
      <c r="AJ198" s="56">
        <f t="shared" si="23"/>
        <v>0</v>
      </c>
    </row>
    <row r="199" spans="1:36" ht="15" customHeight="1" x14ac:dyDescent="0.55000000000000004">
      <c r="A199" s="57"/>
      <c r="B199" s="12"/>
      <c r="C199" s="12"/>
      <c r="D199" s="12"/>
      <c r="E199" s="8"/>
      <c r="F199" s="8"/>
      <c r="G199" s="12"/>
      <c r="H199" s="13">
        <f>IF(G199="",0,IF(G199="優勝",現行XD用点数換算表!$B$2,IF(G199="準優勝",現行XD用点数換算表!$C$2,IF(G199="ベスト4",現行XD用点数換算表!$D$2,現行XD用点数換算表!$E$2))))</f>
        <v>0</v>
      </c>
      <c r="I199" s="12"/>
      <c r="J199" s="8">
        <f>IF(I199="",0,IF(I199="優勝",現行XD用点数換算表!$B$3,IF(I199="準優勝",現行XD用点数換算表!$C$3,IF(I199="ベスト4",現行XD用点数換算表!$D$3,現行XD用点数換算表!$E$3))))</f>
        <v>0</v>
      </c>
      <c r="K199" s="12"/>
      <c r="L199" s="8">
        <f>IF(K199="",0,IF(K199="優勝",[5]現行XD用点数換算表!$B$4,IF(K199="準優勝",[5]現行XD用点数換算表!$C$4,IF(K199="ベスト4",[5]現行XD用点数換算表!$D$4,IF(K199="ベスト8",[5]現行XD用点数換算表!$E$4,IF(K199="ベスト16",[5]現行XD用点数換算表!$F$4,IF(K199="ベスト32",[5]現行XD用点数換算表!$G$4,"")))))))</f>
        <v>0</v>
      </c>
      <c r="M199" s="12"/>
      <c r="N199" s="8">
        <f>IF(M199="",0,IF(M199="優勝",現行XD用点数換算表!$B$5,IF(M199="準優勝",現行XD用点数換算表!$C$5,IF(M199="ベスト4",現行XD用点数換算表!$D$5,IF(M199="ベスト8",現行XD用点数換算表!$E$5,IF(M199="ベスト16",現行XD用点数換算表!$F$5,IF(M199="ベスト32",現行XD用点数換算表!$G$5,"")))))))</f>
        <v>0</v>
      </c>
      <c r="O199" s="12"/>
      <c r="P199" s="8">
        <f>IF(O199="",0,IF(O199="優勝",現行XD用点数換算表!$B$6,IF(O199="準優勝",現行XD用点数換算表!$C$6,IF(O199="ベスト4",現行XD用点数換算表!$D$6,IF(O199="ベスト8",現行XD用点数換算表!$E$6,IF(O199="ベスト16",現行XD用点数換算表!$F$6,IF(O199="ベスト32",現行XD用点数換算表!$G$6,"")))))))</f>
        <v>0</v>
      </c>
      <c r="Q199" s="12"/>
      <c r="R199" s="8">
        <f>IF(Q199="",0,IF(Q199="優勝",現行XD用点数換算表!$B$7,IF(Q199="準優勝",現行XD用点数換算表!$C$7,IF(Q199="ベスト4",現行XD用点数換算表!$D$7,IF(Q199="ベスト8",現行XD用点数換算表!$E$7,現行XD用点数換算表!$F$7)))))</f>
        <v>0</v>
      </c>
      <c r="S199" s="12"/>
      <c r="T199" s="8">
        <f>IF(S199="",0,IF(S199="優勝",現行XD用点数換算表!$B$8,IF(S199="準優勝",現行XD用点数換算表!$C$8,IF(S199="ベスト4",現行XD用点数換算表!$D$8,IF(S199="ベスト8",現行XD用点数換算表!$E$8,現行XD用点数換算表!$F$8)))))</f>
        <v>0</v>
      </c>
      <c r="U199" s="12"/>
      <c r="V199" s="14">
        <f>IF(U199="",0,IF(U199="優勝",現行XD用点数換算表!$B$13,IF(U199="準優勝",現行XD用点数換算表!$C$13,IF(U199="ベスト4",現行XD用点数換算表!$D$13,現行XD用点数換算表!$E$13))))</f>
        <v>0</v>
      </c>
      <c r="W199" s="12"/>
      <c r="X199" s="8">
        <f>IF(W199="",0,IF(W199="優勝",現行XD用点数換算表!$B$14,IF(W199="準優勝",現行XD用点数換算表!$C$14,IF(W199="ベスト4",現行XD用点数換算表!$D$14,現行XD用点数換算表!$E$14))))</f>
        <v>0</v>
      </c>
      <c r="Y199" s="12"/>
      <c r="Z199" s="8">
        <f>IF(Y199="",0,IF(Y199="優勝",[5]現行XD用点数換算表!$B$15,IF(Y199="準優勝",[5]現行XD用点数換算表!$C$15,IF(Y199="ベスト4",[5]現行XD用点数換算表!$D$15,IF(Y199="ベスト8",[5]現行XD用点数換算表!$E$15,IF(Y199="ベスト16",[5]現行XD用点数換算表!$F$15,IF(Y199="ベスト32",[5]現行XD用点数換算表!$G$15,"")))))))</f>
        <v>0</v>
      </c>
      <c r="AA199" s="12"/>
      <c r="AB199" s="8">
        <f>IF(AA199="",0,IF(AA199="優勝",現行XD用点数換算表!$B$16,IF(AA199="準優勝",現行XD用点数換算表!$C$16,IF(AA199="ベスト4",現行XD用点数換算表!$D$16,IF(AA199="ベスト8",現行XD用点数換算表!$E$16,IF(AA199="ベスト16",現行XD用点数換算表!$F$16,IF(AA199="ベスト32",現行XD用点数換算表!$G$16,"")))))))</f>
        <v>0</v>
      </c>
      <c r="AC199" s="12"/>
      <c r="AD199" s="8">
        <f>IF(AC199="",0,IF(AC199="優勝",現行XD用点数換算表!$B$17,IF(AC199="準優勝",現行XD用点数換算表!$C$17,IF(AC199="ベスト4",現行XD用点数換算表!$D$17,IF(AC199="ベスト8",現行XD用点数換算表!$E$17,IF(AC199="ベスト16",現行XD用点数換算表!$F$17,IF(AC199="ベスト32",現行XD用点数換算表!$G$17,"")))))))</f>
        <v>0</v>
      </c>
      <c r="AE199" s="12"/>
      <c r="AF199" s="8">
        <f>IF(AE199="",0,IF(AE199="優勝",現行XD用点数換算表!$B$18,IF(AE199="準優勝",現行XD用点数換算表!$C$18,IF(AE199="ベスト4",現行XD用点数換算表!$D$18,IF(AE199="ベスト8",現行XD用点数換算表!$E$18,現行XD用点数換算表!$F$18)))))</f>
        <v>0</v>
      </c>
      <c r="AG199" s="12"/>
      <c r="AH199" s="8">
        <f>IF(AG199="",0,IF(AG199="優勝",現行XD用点数換算表!$B$19,IF(AG199="準優勝",現行XD用点数換算表!$C$19,IF(AG199="ベスト4",現行XD用点数換算表!$D$19,IF(AG199="ベスト8",現行XD用点数換算表!$E$19,現行XD用点数換算表!$F$19)))))</f>
        <v>0</v>
      </c>
      <c r="AI199" s="8">
        <f t="shared" si="25"/>
        <v>0</v>
      </c>
      <c r="AJ199" s="57"/>
    </row>
    <row r="200" spans="1:36" ht="15" customHeight="1" x14ac:dyDescent="0.55000000000000004">
      <c r="A200" s="56">
        <v>99</v>
      </c>
      <c r="B200" s="12"/>
      <c r="C200" s="12"/>
      <c r="D200" s="12"/>
      <c r="E200" s="8"/>
      <c r="F200" s="8"/>
      <c r="G200" s="12"/>
      <c r="H200" s="13">
        <f>IF(G200="",0,IF(G200="優勝",現行XD用点数換算表!$B$2,IF(G200="準優勝",現行XD用点数換算表!$C$2,IF(G200="ベスト4",現行XD用点数換算表!$D$2,現行XD用点数換算表!$E$2))))</f>
        <v>0</v>
      </c>
      <c r="I200" s="12"/>
      <c r="J200" s="8">
        <f>IF(I200="",0,IF(I200="優勝",現行XD用点数換算表!$B$3,IF(I200="準優勝",現行XD用点数換算表!$C$3,IF(I200="ベスト4",現行XD用点数換算表!$D$3,現行XD用点数換算表!$E$3))))</f>
        <v>0</v>
      </c>
      <c r="K200" s="12"/>
      <c r="L200" s="8">
        <f>IF(K200="",0,IF(K200="優勝",[5]現行XD用点数換算表!$B$4,IF(K200="準優勝",[5]現行XD用点数換算表!$C$4,IF(K200="ベスト4",[5]現行XD用点数換算表!$D$4,IF(K200="ベスト8",[5]現行XD用点数換算表!$E$4,IF(K200="ベスト16",[5]現行XD用点数換算表!$F$4,IF(K200="ベスト32",[5]現行XD用点数換算表!$G$4,"")))))))</f>
        <v>0</v>
      </c>
      <c r="M200" s="12"/>
      <c r="N200" s="8">
        <f>IF(M200="",0,IF(M200="優勝",現行XD用点数換算表!$B$5,IF(M200="準優勝",現行XD用点数換算表!$C$5,IF(M200="ベスト4",現行XD用点数換算表!$D$5,IF(M200="ベスト8",現行XD用点数換算表!$E$5,IF(M200="ベスト16",現行XD用点数換算表!$F$5,IF(M200="ベスト32",現行XD用点数換算表!$G$5,"")))))))</f>
        <v>0</v>
      </c>
      <c r="O200" s="12"/>
      <c r="P200" s="8">
        <f>IF(O200="",0,IF(O200="優勝",現行XD用点数換算表!$B$6,IF(O200="準優勝",現行XD用点数換算表!$C$6,IF(O200="ベスト4",現行XD用点数換算表!$D$6,IF(O200="ベスト8",現行XD用点数換算表!$E$6,IF(O200="ベスト16",現行XD用点数換算表!$F$6,IF(O200="ベスト32",現行XD用点数換算表!$G$6,"")))))))</f>
        <v>0</v>
      </c>
      <c r="Q200" s="12"/>
      <c r="R200" s="8">
        <f>IF(Q200="",0,IF(Q200="優勝",現行XD用点数換算表!$B$7,IF(Q200="準優勝",現行XD用点数換算表!$C$7,IF(Q200="ベスト4",現行XD用点数換算表!$D$7,IF(Q200="ベスト8",現行XD用点数換算表!$E$7,現行XD用点数換算表!$F$7)))))</f>
        <v>0</v>
      </c>
      <c r="S200" s="12"/>
      <c r="T200" s="8">
        <f>IF(S200="",0,IF(S200="優勝",現行XD用点数換算表!$B$8,IF(S200="準優勝",現行XD用点数換算表!$C$8,IF(S200="ベスト4",現行XD用点数換算表!$D$8,IF(S200="ベスト8",現行XD用点数換算表!$E$8,現行XD用点数換算表!$F$8)))))</f>
        <v>0</v>
      </c>
      <c r="U200" s="12"/>
      <c r="V200" s="14">
        <f>IF(U200="",0,IF(U200="優勝",現行XD用点数換算表!$B$13,IF(U200="準優勝",現行XD用点数換算表!$C$13,IF(U200="ベスト4",現行XD用点数換算表!$D$13,現行XD用点数換算表!$E$13))))</f>
        <v>0</v>
      </c>
      <c r="W200" s="12"/>
      <c r="X200" s="8">
        <f>IF(W200="",0,IF(W200="優勝",現行XD用点数換算表!$B$14,IF(W200="準優勝",現行XD用点数換算表!$C$14,IF(W200="ベスト4",現行XD用点数換算表!$D$14,現行XD用点数換算表!$E$14))))</f>
        <v>0</v>
      </c>
      <c r="Y200" s="12"/>
      <c r="Z200" s="8">
        <f>IF(Y200="",0,IF(Y200="優勝",[5]現行XD用点数換算表!$B$15,IF(Y200="準優勝",[5]現行XD用点数換算表!$C$15,IF(Y200="ベスト4",[5]現行XD用点数換算表!$D$15,IF(Y200="ベスト8",[5]現行XD用点数換算表!$E$15,IF(Y200="ベスト16",[5]現行XD用点数換算表!$F$15,IF(Y200="ベスト32",[5]現行XD用点数換算表!$G$15,"")))))))</f>
        <v>0</v>
      </c>
      <c r="AA200" s="12"/>
      <c r="AB200" s="8">
        <f>IF(AA200="",0,IF(AA200="優勝",現行XD用点数換算表!$B$16,IF(AA200="準優勝",現行XD用点数換算表!$C$16,IF(AA200="ベスト4",現行XD用点数換算表!$D$16,IF(AA200="ベスト8",現行XD用点数換算表!$E$16,IF(AA200="ベスト16",現行XD用点数換算表!$F$16,IF(AA200="ベスト32",現行XD用点数換算表!$G$16,"")))))))</f>
        <v>0</v>
      </c>
      <c r="AC200" s="12"/>
      <c r="AD200" s="8">
        <f>IF(AC200="",0,IF(AC200="優勝",現行XD用点数換算表!$B$17,IF(AC200="準優勝",現行XD用点数換算表!$C$17,IF(AC200="ベスト4",現行XD用点数換算表!$D$17,IF(AC200="ベスト8",現行XD用点数換算表!$E$17,IF(AC200="ベスト16",現行XD用点数換算表!$F$17,IF(AC200="ベスト32",現行XD用点数換算表!$G$17,"")))))))</f>
        <v>0</v>
      </c>
      <c r="AE200" s="12"/>
      <c r="AF200" s="8">
        <f>IF(AE200="",0,IF(AE200="優勝",現行XD用点数換算表!$B$18,IF(AE200="準優勝",現行XD用点数換算表!$C$18,IF(AE200="ベスト4",現行XD用点数換算表!$D$18,IF(AE200="ベスト8",現行XD用点数換算表!$E$18,現行XD用点数換算表!$F$18)))))</f>
        <v>0</v>
      </c>
      <c r="AG200" s="12"/>
      <c r="AH200" s="8">
        <f>IF(AG200="",0,IF(AG200="優勝",現行XD用点数換算表!$B$19,IF(AG200="準優勝",現行XD用点数換算表!$C$19,IF(AG200="ベスト4",現行XD用点数換算表!$D$19,IF(AG200="ベスト8",現行XD用点数換算表!$E$19,現行XD用点数換算表!$F$19)))))</f>
        <v>0</v>
      </c>
      <c r="AI200" s="8">
        <f t="shared" si="25"/>
        <v>0</v>
      </c>
      <c r="AJ200" s="56">
        <f t="shared" si="23"/>
        <v>0</v>
      </c>
    </row>
    <row r="201" spans="1:36" ht="15" customHeight="1" x14ac:dyDescent="0.55000000000000004">
      <c r="A201" s="57"/>
      <c r="B201" s="12"/>
      <c r="C201" s="12"/>
      <c r="D201" s="12"/>
      <c r="E201" s="8"/>
      <c r="F201" s="8"/>
      <c r="G201" s="12"/>
      <c r="H201" s="13">
        <f>IF(G201="",0,IF(G201="優勝",現行XD用点数換算表!$B$2,IF(G201="準優勝",現行XD用点数換算表!$C$2,IF(G201="ベスト4",現行XD用点数換算表!$D$2,現行XD用点数換算表!$E$2))))</f>
        <v>0</v>
      </c>
      <c r="I201" s="12"/>
      <c r="J201" s="8">
        <f>IF(I201="",0,IF(I201="優勝",現行XD用点数換算表!$B$3,IF(I201="準優勝",現行XD用点数換算表!$C$3,IF(I201="ベスト4",現行XD用点数換算表!$D$3,現行XD用点数換算表!$E$3))))</f>
        <v>0</v>
      </c>
      <c r="K201" s="12"/>
      <c r="L201" s="8">
        <f>IF(K201="",0,IF(K201="優勝",[5]現行XD用点数換算表!$B$4,IF(K201="準優勝",[5]現行XD用点数換算表!$C$4,IF(K201="ベスト4",[5]現行XD用点数換算表!$D$4,IF(K201="ベスト8",[5]現行XD用点数換算表!$E$4,IF(K201="ベスト16",[5]現行XD用点数換算表!$F$4,IF(K201="ベスト32",[5]現行XD用点数換算表!$G$4,"")))))))</f>
        <v>0</v>
      </c>
      <c r="M201" s="12"/>
      <c r="N201" s="8">
        <f>IF(M201="",0,IF(M201="優勝",現行XD用点数換算表!$B$5,IF(M201="準優勝",現行XD用点数換算表!$C$5,IF(M201="ベスト4",現行XD用点数換算表!$D$5,IF(M201="ベスト8",現行XD用点数換算表!$E$5,IF(M201="ベスト16",現行XD用点数換算表!$F$5,IF(M201="ベスト32",現行XD用点数換算表!$G$5,"")))))))</f>
        <v>0</v>
      </c>
      <c r="O201" s="12"/>
      <c r="P201" s="8">
        <f>IF(O201="",0,IF(O201="優勝",現行XD用点数換算表!$B$6,IF(O201="準優勝",現行XD用点数換算表!$C$6,IF(O201="ベスト4",現行XD用点数換算表!$D$6,IF(O201="ベスト8",現行XD用点数換算表!$E$6,IF(O201="ベスト16",現行XD用点数換算表!$F$6,IF(O201="ベスト32",現行XD用点数換算表!$G$6,"")))))))</f>
        <v>0</v>
      </c>
      <c r="Q201" s="12"/>
      <c r="R201" s="8">
        <f>IF(Q201="",0,IF(Q201="優勝",現行XD用点数換算表!$B$7,IF(Q201="準優勝",現行XD用点数換算表!$C$7,IF(Q201="ベスト4",現行XD用点数換算表!$D$7,IF(Q201="ベスト8",現行XD用点数換算表!$E$7,現行XD用点数換算表!$F$7)))))</f>
        <v>0</v>
      </c>
      <c r="S201" s="12"/>
      <c r="T201" s="8">
        <f>IF(S201="",0,IF(S201="優勝",現行XD用点数換算表!$B$8,IF(S201="準優勝",現行XD用点数換算表!$C$8,IF(S201="ベスト4",現行XD用点数換算表!$D$8,IF(S201="ベスト8",現行XD用点数換算表!$E$8,現行XD用点数換算表!$F$8)))))</f>
        <v>0</v>
      </c>
      <c r="U201" s="12"/>
      <c r="V201" s="14">
        <f>IF(U201="",0,IF(U201="優勝",現行XD用点数換算表!$B$13,IF(U201="準優勝",現行XD用点数換算表!$C$13,IF(U201="ベスト4",現行XD用点数換算表!$D$13,現行XD用点数換算表!$E$13))))</f>
        <v>0</v>
      </c>
      <c r="W201" s="12"/>
      <c r="X201" s="8">
        <f>IF(W201="",0,IF(W201="優勝",現行XD用点数換算表!$B$14,IF(W201="準優勝",現行XD用点数換算表!$C$14,IF(W201="ベスト4",現行XD用点数換算表!$D$14,現行XD用点数換算表!$E$14))))</f>
        <v>0</v>
      </c>
      <c r="Y201" s="12"/>
      <c r="Z201" s="8">
        <f>IF(Y201="",0,IF(Y201="優勝",[5]現行XD用点数換算表!$B$15,IF(Y201="準優勝",[5]現行XD用点数換算表!$C$15,IF(Y201="ベスト4",[5]現行XD用点数換算表!$D$15,IF(Y201="ベスト8",[5]現行XD用点数換算表!$E$15,IF(Y201="ベスト16",[5]現行XD用点数換算表!$F$15,IF(Y201="ベスト32",[5]現行XD用点数換算表!$G$15,"")))))))</f>
        <v>0</v>
      </c>
      <c r="AA201" s="12"/>
      <c r="AB201" s="8">
        <f>IF(AA201="",0,IF(AA201="優勝",現行XD用点数換算表!$B$16,IF(AA201="準優勝",現行XD用点数換算表!$C$16,IF(AA201="ベスト4",現行XD用点数換算表!$D$16,IF(AA201="ベスト8",現行XD用点数換算表!$E$16,IF(AA201="ベスト16",現行XD用点数換算表!$F$16,IF(AA201="ベスト32",現行XD用点数換算表!$G$16,"")))))))</f>
        <v>0</v>
      </c>
      <c r="AC201" s="12"/>
      <c r="AD201" s="8">
        <f>IF(AC201="",0,IF(AC201="優勝",現行XD用点数換算表!$B$17,IF(AC201="準優勝",現行XD用点数換算表!$C$17,IF(AC201="ベスト4",現行XD用点数換算表!$D$17,IF(AC201="ベスト8",現行XD用点数換算表!$E$17,IF(AC201="ベスト16",現行XD用点数換算表!$F$17,IF(AC201="ベスト32",現行XD用点数換算表!$G$17,"")))))))</f>
        <v>0</v>
      </c>
      <c r="AE201" s="12"/>
      <c r="AF201" s="8">
        <f>IF(AE201="",0,IF(AE201="優勝",現行XD用点数換算表!$B$18,IF(AE201="準優勝",現行XD用点数換算表!$C$18,IF(AE201="ベスト4",現行XD用点数換算表!$D$18,IF(AE201="ベスト8",現行XD用点数換算表!$E$18,現行XD用点数換算表!$F$18)))))</f>
        <v>0</v>
      </c>
      <c r="AG201" s="12"/>
      <c r="AH201" s="8">
        <f>IF(AG201="",0,IF(AG201="優勝",現行XD用点数換算表!$B$19,IF(AG201="準優勝",現行XD用点数換算表!$C$19,IF(AG201="ベスト4",現行XD用点数換算表!$D$19,IF(AG201="ベスト8",現行XD用点数換算表!$E$19,現行XD用点数換算表!$F$19)))))</f>
        <v>0</v>
      </c>
      <c r="AI201" s="8">
        <f t="shared" si="25"/>
        <v>0</v>
      </c>
      <c r="AJ201" s="57"/>
    </row>
    <row r="202" spans="1:36" ht="15" customHeight="1" x14ac:dyDescent="0.55000000000000004">
      <c r="A202" s="56">
        <v>100</v>
      </c>
      <c r="B202" s="12"/>
      <c r="C202" s="12"/>
      <c r="D202" s="12"/>
      <c r="E202" s="8"/>
      <c r="F202" s="8"/>
      <c r="G202" s="12"/>
      <c r="H202" s="13">
        <f>IF(G202="",0,IF(G202="優勝",現行XD用点数換算表!$B$2,IF(G202="準優勝",現行XD用点数換算表!$C$2,IF(G202="ベスト4",現行XD用点数換算表!$D$2,現行XD用点数換算表!$E$2))))</f>
        <v>0</v>
      </c>
      <c r="I202" s="12"/>
      <c r="J202" s="8">
        <f>IF(I202="",0,IF(I202="優勝",現行XD用点数換算表!$B$3,IF(I202="準優勝",現行XD用点数換算表!$C$3,IF(I202="ベスト4",現行XD用点数換算表!$D$3,現行XD用点数換算表!$E$3))))</f>
        <v>0</v>
      </c>
      <c r="K202" s="12"/>
      <c r="L202" s="8">
        <f>IF(K202="",0,IF(K202="優勝",[5]現行XD用点数換算表!$B$4,IF(K202="準優勝",[5]現行XD用点数換算表!$C$4,IF(K202="ベスト4",[5]現行XD用点数換算表!$D$4,IF(K202="ベスト8",[5]現行XD用点数換算表!$E$4,IF(K202="ベスト16",[5]現行XD用点数換算表!$F$4,IF(K202="ベスト32",[5]現行XD用点数換算表!$G$4,"")))))))</f>
        <v>0</v>
      </c>
      <c r="M202" s="12"/>
      <c r="N202" s="8">
        <f>IF(M202="",0,IF(M202="優勝",現行XD用点数換算表!$B$5,IF(M202="準優勝",現行XD用点数換算表!$C$5,IF(M202="ベスト4",現行XD用点数換算表!$D$5,IF(M202="ベスト8",現行XD用点数換算表!$E$5,IF(M202="ベスト16",現行XD用点数換算表!$F$5,IF(M202="ベスト32",現行XD用点数換算表!$G$5,"")))))))</f>
        <v>0</v>
      </c>
      <c r="O202" s="12"/>
      <c r="P202" s="8">
        <f>IF(O202="",0,IF(O202="優勝",現行XD用点数換算表!$B$6,IF(O202="準優勝",現行XD用点数換算表!$C$6,IF(O202="ベスト4",現行XD用点数換算表!$D$6,IF(O202="ベスト8",現行XD用点数換算表!$E$6,IF(O202="ベスト16",現行XD用点数換算表!$F$6,IF(O202="ベスト32",現行XD用点数換算表!$G$6,"")))))))</f>
        <v>0</v>
      </c>
      <c r="Q202" s="12"/>
      <c r="R202" s="8">
        <f>IF(Q202="",0,IF(Q202="優勝",現行XD用点数換算表!$B$7,IF(Q202="準優勝",現行XD用点数換算表!$C$7,IF(Q202="ベスト4",現行XD用点数換算表!$D$7,IF(Q202="ベスト8",現行XD用点数換算表!$E$7,現行XD用点数換算表!$F$7)))))</f>
        <v>0</v>
      </c>
      <c r="S202" s="12"/>
      <c r="T202" s="8">
        <f>IF(S202="",0,IF(S202="優勝",現行XD用点数換算表!$B$8,IF(S202="準優勝",現行XD用点数換算表!$C$8,IF(S202="ベスト4",現行XD用点数換算表!$D$8,IF(S202="ベスト8",現行XD用点数換算表!$E$8,現行XD用点数換算表!$F$8)))))</f>
        <v>0</v>
      </c>
      <c r="U202" s="12"/>
      <c r="V202" s="14">
        <f>IF(U202="",0,IF(U202="優勝",現行XD用点数換算表!$B$13,IF(U202="準優勝",現行XD用点数換算表!$C$13,IF(U202="ベスト4",現行XD用点数換算表!$D$13,現行XD用点数換算表!$E$13))))</f>
        <v>0</v>
      </c>
      <c r="W202" s="12"/>
      <c r="X202" s="8">
        <f>IF(W202="",0,IF(W202="優勝",現行XD用点数換算表!$B$14,IF(W202="準優勝",現行XD用点数換算表!$C$14,IF(W202="ベスト4",現行XD用点数換算表!$D$14,現行XD用点数換算表!$E$14))))</f>
        <v>0</v>
      </c>
      <c r="Y202" s="12"/>
      <c r="Z202" s="8">
        <f>IF(Y202="",0,IF(Y202="優勝",[5]現行XD用点数換算表!$B$15,IF(Y202="準優勝",[5]現行XD用点数換算表!$C$15,IF(Y202="ベスト4",[5]現行XD用点数換算表!$D$15,IF(Y202="ベスト8",[5]現行XD用点数換算表!$E$15,IF(Y202="ベスト16",[5]現行XD用点数換算表!$F$15,IF(Y202="ベスト32",[5]現行XD用点数換算表!$G$15,"")))))))</f>
        <v>0</v>
      </c>
      <c r="AA202" s="12"/>
      <c r="AB202" s="8">
        <f>IF(AA202="",0,IF(AA202="優勝",現行XD用点数換算表!$B$16,IF(AA202="準優勝",現行XD用点数換算表!$C$16,IF(AA202="ベスト4",現行XD用点数換算表!$D$16,IF(AA202="ベスト8",現行XD用点数換算表!$E$16,IF(AA202="ベスト16",現行XD用点数換算表!$F$16,IF(AA202="ベスト32",現行XD用点数換算表!$G$16,"")))))))</f>
        <v>0</v>
      </c>
      <c r="AC202" s="12"/>
      <c r="AD202" s="8">
        <f>IF(AC202="",0,IF(AC202="優勝",現行XD用点数換算表!$B$17,IF(AC202="準優勝",現行XD用点数換算表!$C$17,IF(AC202="ベスト4",現行XD用点数換算表!$D$17,IF(AC202="ベスト8",現行XD用点数換算表!$E$17,IF(AC202="ベスト16",現行XD用点数換算表!$F$17,IF(AC202="ベスト32",現行XD用点数換算表!$G$17,"")))))))</f>
        <v>0</v>
      </c>
      <c r="AE202" s="12"/>
      <c r="AF202" s="8">
        <f>IF(AE202="",0,IF(AE202="優勝",現行XD用点数換算表!$B$18,IF(AE202="準優勝",現行XD用点数換算表!$C$18,IF(AE202="ベスト4",現行XD用点数換算表!$D$18,IF(AE202="ベスト8",現行XD用点数換算表!$E$18,現行XD用点数換算表!$F$18)))))</f>
        <v>0</v>
      </c>
      <c r="AG202" s="12"/>
      <c r="AH202" s="8">
        <f>IF(AG202="",0,IF(AG202="優勝",現行XD用点数換算表!$B$19,IF(AG202="準優勝",現行XD用点数換算表!$C$19,IF(AG202="ベスト4",現行XD用点数換算表!$D$19,IF(AG202="ベスト8",現行XD用点数換算表!$E$19,現行XD用点数換算表!$F$19)))))</f>
        <v>0</v>
      </c>
      <c r="AI202" s="8">
        <f t="shared" ref="AI202:AI205" si="26">MAX(H202,J202)+SUM(L202:T202)+MAX(V202,X202)+SUM(Z202:AH202)</f>
        <v>0</v>
      </c>
      <c r="AJ202" s="56">
        <f t="shared" si="23"/>
        <v>0</v>
      </c>
    </row>
    <row r="203" spans="1:36" ht="15" customHeight="1" x14ac:dyDescent="0.55000000000000004">
      <c r="A203" s="57"/>
      <c r="B203" s="12"/>
      <c r="C203" s="12"/>
      <c r="D203" s="12"/>
      <c r="E203" s="8"/>
      <c r="F203" s="8"/>
      <c r="G203" s="12"/>
      <c r="H203" s="13">
        <f>IF(G203="",0,IF(G203="優勝",現行XD用点数換算表!$B$2,IF(G203="準優勝",現行XD用点数換算表!$C$2,IF(G203="ベスト4",現行XD用点数換算表!$D$2,現行XD用点数換算表!$E$2))))</f>
        <v>0</v>
      </c>
      <c r="I203" s="12"/>
      <c r="J203" s="8">
        <f>IF(I203="",0,IF(I203="優勝",現行XD用点数換算表!$B$3,IF(I203="準優勝",現行XD用点数換算表!$C$3,IF(I203="ベスト4",現行XD用点数換算表!$D$3,現行XD用点数換算表!$E$3))))</f>
        <v>0</v>
      </c>
      <c r="K203" s="12"/>
      <c r="L203" s="8">
        <f>IF(K203="",0,IF(K203="優勝",[5]現行XD用点数換算表!$B$4,IF(K203="準優勝",[5]現行XD用点数換算表!$C$4,IF(K203="ベスト4",[5]現行XD用点数換算表!$D$4,IF(K203="ベスト8",[5]現行XD用点数換算表!$E$4,IF(K203="ベスト16",[5]現行XD用点数換算表!$F$4,IF(K203="ベスト32",[5]現行XD用点数換算表!$G$4,"")))))))</f>
        <v>0</v>
      </c>
      <c r="M203" s="12"/>
      <c r="N203" s="8">
        <f>IF(M203="",0,IF(M203="優勝",現行XD用点数換算表!$B$5,IF(M203="準優勝",現行XD用点数換算表!$C$5,IF(M203="ベスト4",現行XD用点数換算表!$D$5,IF(M203="ベスト8",現行XD用点数換算表!$E$5,IF(M203="ベスト16",現行XD用点数換算表!$F$5,IF(M203="ベスト32",現行XD用点数換算表!$G$5,"")))))))</f>
        <v>0</v>
      </c>
      <c r="O203" s="12"/>
      <c r="P203" s="8">
        <f>IF(O203="",0,IF(O203="優勝",現行XD用点数換算表!$B$6,IF(O203="準優勝",現行XD用点数換算表!$C$6,IF(O203="ベスト4",現行XD用点数換算表!$D$6,IF(O203="ベスト8",現行XD用点数換算表!$E$6,IF(O203="ベスト16",現行XD用点数換算表!$F$6,IF(O203="ベスト32",現行XD用点数換算表!$G$6,"")))))))</f>
        <v>0</v>
      </c>
      <c r="Q203" s="12"/>
      <c r="R203" s="8">
        <f>IF(Q203="",0,IF(Q203="優勝",現行XD用点数換算表!$B$7,IF(Q203="準優勝",現行XD用点数換算表!$C$7,IF(Q203="ベスト4",現行XD用点数換算表!$D$7,IF(Q203="ベスト8",現行XD用点数換算表!$E$7,現行XD用点数換算表!$F$7)))))</f>
        <v>0</v>
      </c>
      <c r="S203" s="12"/>
      <c r="T203" s="8">
        <f>IF(S203="",0,IF(S203="優勝",現行XD用点数換算表!$B$8,IF(S203="準優勝",現行XD用点数換算表!$C$8,IF(S203="ベスト4",現行XD用点数換算表!$D$8,IF(S203="ベスト8",現行XD用点数換算表!$E$8,現行XD用点数換算表!$F$8)))))</f>
        <v>0</v>
      </c>
      <c r="U203" s="12"/>
      <c r="V203" s="14">
        <f>IF(U203="",0,IF(U203="優勝",現行XD用点数換算表!$B$13,IF(U203="準優勝",現行XD用点数換算表!$C$13,IF(U203="ベスト4",現行XD用点数換算表!$D$13,現行XD用点数換算表!$E$13))))</f>
        <v>0</v>
      </c>
      <c r="W203" s="12"/>
      <c r="X203" s="8">
        <f>IF(W203="",0,IF(W203="優勝",現行XD用点数換算表!$B$14,IF(W203="準優勝",現行XD用点数換算表!$C$14,IF(W203="ベスト4",現行XD用点数換算表!$D$14,現行XD用点数換算表!$E$14))))</f>
        <v>0</v>
      </c>
      <c r="Y203" s="12"/>
      <c r="Z203" s="8">
        <f>IF(Y203="",0,IF(Y203="優勝",[5]現行XD用点数換算表!$B$15,IF(Y203="準優勝",[5]現行XD用点数換算表!$C$15,IF(Y203="ベスト4",[5]現行XD用点数換算表!$D$15,IF(Y203="ベスト8",[5]現行XD用点数換算表!$E$15,IF(Y203="ベスト16",[5]現行XD用点数換算表!$F$15,IF(Y203="ベスト32",[5]現行XD用点数換算表!$G$15,"")))))))</f>
        <v>0</v>
      </c>
      <c r="AA203" s="12"/>
      <c r="AB203" s="8">
        <f>IF(AA203="",0,IF(AA203="優勝",現行XD用点数換算表!$B$16,IF(AA203="準優勝",現行XD用点数換算表!$C$16,IF(AA203="ベスト4",現行XD用点数換算表!$D$16,IF(AA203="ベスト8",現行XD用点数換算表!$E$16,IF(AA203="ベスト16",現行XD用点数換算表!$F$16,IF(AA203="ベスト32",現行XD用点数換算表!$G$16,"")))))))</f>
        <v>0</v>
      </c>
      <c r="AC203" s="12"/>
      <c r="AD203" s="8">
        <f>IF(AC203="",0,IF(AC203="優勝",現行XD用点数換算表!$B$17,IF(AC203="準優勝",現行XD用点数換算表!$C$17,IF(AC203="ベスト4",現行XD用点数換算表!$D$17,IF(AC203="ベスト8",現行XD用点数換算表!$E$17,IF(AC203="ベスト16",現行XD用点数換算表!$F$17,IF(AC203="ベスト32",現行XD用点数換算表!$G$17,"")))))))</f>
        <v>0</v>
      </c>
      <c r="AE203" s="12"/>
      <c r="AF203" s="8">
        <f>IF(AE203="",0,IF(AE203="優勝",現行XD用点数換算表!$B$18,IF(AE203="準優勝",現行XD用点数換算表!$C$18,IF(AE203="ベスト4",現行XD用点数換算表!$D$18,IF(AE203="ベスト8",現行XD用点数換算表!$E$18,現行XD用点数換算表!$F$18)))))</f>
        <v>0</v>
      </c>
      <c r="AG203" s="12"/>
      <c r="AH203" s="8">
        <f>IF(AG203="",0,IF(AG203="優勝",現行XD用点数換算表!$B$19,IF(AG203="準優勝",現行XD用点数換算表!$C$19,IF(AG203="ベスト4",現行XD用点数換算表!$D$19,IF(AG203="ベスト8",現行XD用点数換算表!$E$19,現行XD用点数換算表!$F$19)))))</f>
        <v>0</v>
      </c>
      <c r="AI203" s="8">
        <f t="shared" si="26"/>
        <v>0</v>
      </c>
      <c r="AJ203" s="57"/>
    </row>
    <row r="204" spans="1:36" ht="15" customHeight="1" x14ac:dyDescent="0.55000000000000004">
      <c r="A204" s="56">
        <v>101</v>
      </c>
      <c r="B204" s="12"/>
      <c r="C204" s="12"/>
      <c r="D204" s="12"/>
      <c r="E204" s="8"/>
      <c r="F204" s="8"/>
      <c r="G204" s="12"/>
      <c r="H204" s="13">
        <f>IF(G204="",0,IF(G204="優勝",現行XD用点数換算表!$B$2,IF(G204="準優勝",現行XD用点数換算表!$C$2,IF(G204="ベスト4",現行XD用点数換算表!$D$2,現行XD用点数換算表!$E$2))))</f>
        <v>0</v>
      </c>
      <c r="I204" s="12"/>
      <c r="J204" s="8">
        <f>IF(I204="",0,IF(I204="優勝",現行XD用点数換算表!$B$3,IF(I204="準優勝",現行XD用点数換算表!$C$3,IF(I204="ベスト4",現行XD用点数換算表!$D$3,現行XD用点数換算表!$E$3))))</f>
        <v>0</v>
      </c>
      <c r="K204" s="12"/>
      <c r="L204" s="8">
        <f>IF(K204="",0,IF(K204="優勝",[5]現行XD用点数換算表!$B$4,IF(K204="準優勝",[5]現行XD用点数換算表!$C$4,IF(K204="ベスト4",[5]現行XD用点数換算表!$D$4,IF(K204="ベスト8",[5]現行XD用点数換算表!$E$4,IF(K204="ベスト16",[5]現行XD用点数換算表!$F$4,IF(K204="ベスト32",[5]現行XD用点数換算表!$G$4,"")))))))</f>
        <v>0</v>
      </c>
      <c r="M204" s="12"/>
      <c r="N204" s="8">
        <f>IF(M204="",0,IF(M204="優勝",現行XD用点数換算表!$B$5,IF(M204="準優勝",現行XD用点数換算表!$C$5,IF(M204="ベスト4",現行XD用点数換算表!$D$5,IF(M204="ベスト8",現行XD用点数換算表!$E$5,IF(M204="ベスト16",現行XD用点数換算表!$F$5,IF(M204="ベスト32",現行XD用点数換算表!$G$5,"")))))))</f>
        <v>0</v>
      </c>
      <c r="O204" s="12"/>
      <c r="P204" s="8">
        <f>IF(O204="",0,IF(O204="優勝",現行XD用点数換算表!$B$6,IF(O204="準優勝",現行XD用点数換算表!$C$6,IF(O204="ベスト4",現行XD用点数換算表!$D$6,IF(O204="ベスト8",現行XD用点数換算表!$E$6,IF(O204="ベスト16",現行XD用点数換算表!$F$6,IF(O204="ベスト32",現行XD用点数換算表!$G$6,"")))))))</f>
        <v>0</v>
      </c>
      <c r="Q204" s="12"/>
      <c r="R204" s="8">
        <f>IF(Q204="",0,IF(Q204="優勝",現行XD用点数換算表!$B$7,IF(Q204="準優勝",現行XD用点数換算表!$C$7,IF(Q204="ベスト4",現行XD用点数換算表!$D$7,IF(Q204="ベスト8",現行XD用点数換算表!$E$7,現行XD用点数換算表!$F$7)))))</f>
        <v>0</v>
      </c>
      <c r="S204" s="12"/>
      <c r="T204" s="8">
        <f>IF(S204="",0,IF(S204="優勝",現行XD用点数換算表!$B$8,IF(S204="準優勝",現行XD用点数換算表!$C$8,IF(S204="ベスト4",現行XD用点数換算表!$D$8,IF(S204="ベスト8",現行XD用点数換算表!$E$8,現行XD用点数換算表!$F$8)))))</f>
        <v>0</v>
      </c>
      <c r="U204" s="12"/>
      <c r="V204" s="14">
        <f>IF(U204="",0,IF(U204="優勝",現行XD用点数換算表!$B$13,IF(U204="準優勝",現行XD用点数換算表!$C$13,IF(U204="ベスト4",現行XD用点数換算表!$D$13,現行XD用点数換算表!$E$13))))</f>
        <v>0</v>
      </c>
      <c r="W204" s="12"/>
      <c r="X204" s="8">
        <f>IF(W204="",0,IF(W204="優勝",現行XD用点数換算表!$B$14,IF(W204="準優勝",現行XD用点数換算表!$C$14,IF(W204="ベスト4",現行XD用点数換算表!$D$14,現行XD用点数換算表!$E$14))))</f>
        <v>0</v>
      </c>
      <c r="Y204" s="12"/>
      <c r="Z204" s="8">
        <f>IF(Y204="",0,IF(Y204="優勝",[5]現行XD用点数換算表!$B$15,IF(Y204="準優勝",[5]現行XD用点数換算表!$C$15,IF(Y204="ベスト4",[5]現行XD用点数換算表!$D$15,IF(Y204="ベスト8",[5]現行XD用点数換算表!$E$15,IF(Y204="ベスト16",[5]現行XD用点数換算表!$F$15,IF(Y204="ベスト32",[5]現行XD用点数換算表!$G$15,"")))))))</f>
        <v>0</v>
      </c>
      <c r="AA204" s="12"/>
      <c r="AB204" s="8">
        <f>IF(AA204="",0,IF(AA204="優勝",現行XD用点数換算表!$B$16,IF(AA204="準優勝",現行XD用点数換算表!$C$16,IF(AA204="ベスト4",現行XD用点数換算表!$D$16,IF(AA204="ベスト8",現行XD用点数換算表!$E$16,IF(AA204="ベスト16",現行XD用点数換算表!$F$16,IF(AA204="ベスト32",現行XD用点数換算表!$G$16,"")))))))</f>
        <v>0</v>
      </c>
      <c r="AC204" s="12"/>
      <c r="AD204" s="8">
        <f>IF(AC204="",0,IF(AC204="優勝",現行XD用点数換算表!$B$17,IF(AC204="準優勝",現行XD用点数換算表!$C$17,IF(AC204="ベスト4",現行XD用点数換算表!$D$17,IF(AC204="ベスト8",現行XD用点数換算表!$E$17,IF(AC204="ベスト16",現行XD用点数換算表!$F$17,IF(AC204="ベスト32",現行XD用点数換算表!$G$17,"")))))))</f>
        <v>0</v>
      </c>
      <c r="AE204" s="12"/>
      <c r="AF204" s="8">
        <f>IF(AE204="",0,IF(AE204="優勝",現行XD用点数換算表!$B$18,IF(AE204="準優勝",現行XD用点数換算表!$C$18,IF(AE204="ベスト4",現行XD用点数換算表!$D$18,IF(AE204="ベスト8",現行XD用点数換算表!$E$18,現行XD用点数換算表!$F$18)))))</f>
        <v>0</v>
      </c>
      <c r="AG204" s="12"/>
      <c r="AH204" s="8">
        <f>IF(AG204="",0,IF(AG204="優勝",現行XD用点数換算表!$B$19,IF(AG204="準優勝",現行XD用点数換算表!$C$19,IF(AG204="ベスト4",現行XD用点数換算表!$D$19,IF(AG204="ベスト8",現行XD用点数換算表!$E$19,現行XD用点数換算表!$F$19)))))</f>
        <v>0</v>
      </c>
      <c r="AI204" s="8">
        <f t="shared" si="26"/>
        <v>0</v>
      </c>
      <c r="AJ204" s="56">
        <f t="shared" si="23"/>
        <v>0</v>
      </c>
    </row>
    <row r="205" spans="1:36" ht="15" customHeight="1" x14ac:dyDescent="0.55000000000000004">
      <c r="A205" s="57"/>
      <c r="B205" s="12"/>
      <c r="C205" s="12"/>
      <c r="D205" s="12"/>
      <c r="E205" s="8"/>
      <c r="F205" s="8"/>
      <c r="G205" s="12"/>
      <c r="H205" s="13">
        <f>IF(G205="",0,IF(G205="優勝",現行XD用点数換算表!$B$2,IF(G205="準優勝",現行XD用点数換算表!$C$2,IF(G205="ベスト4",現行XD用点数換算表!$D$2,現行XD用点数換算表!$E$2))))</f>
        <v>0</v>
      </c>
      <c r="I205" s="12"/>
      <c r="J205" s="8">
        <f>IF(I205="",0,IF(I205="優勝",現行XD用点数換算表!$B$3,IF(I205="準優勝",現行XD用点数換算表!$C$3,IF(I205="ベスト4",現行XD用点数換算表!$D$3,現行XD用点数換算表!$E$3))))</f>
        <v>0</v>
      </c>
      <c r="K205" s="12"/>
      <c r="L205" s="8">
        <f>IF(K205="",0,IF(K205="優勝",[5]現行XD用点数換算表!$B$4,IF(K205="準優勝",[5]現行XD用点数換算表!$C$4,IF(K205="ベスト4",[5]現行XD用点数換算表!$D$4,IF(K205="ベスト8",[5]現行XD用点数換算表!$E$4,IF(K205="ベスト16",[5]現行XD用点数換算表!$F$4,IF(K205="ベスト32",[5]現行XD用点数換算表!$G$4,"")))))))</f>
        <v>0</v>
      </c>
      <c r="M205" s="12"/>
      <c r="N205" s="8">
        <f>IF(M205="",0,IF(M205="優勝",現行XD用点数換算表!$B$5,IF(M205="準優勝",現行XD用点数換算表!$C$5,IF(M205="ベスト4",現行XD用点数換算表!$D$5,IF(M205="ベスト8",現行XD用点数換算表!$E$5,IF(M205="ベスト16",現行XD用点数換算表!$F$5,IF(M205="ベスト32",現行XD用点数換算表!$G$5,"")))))))</f>
        <v>0</v>
      </c>
      <c r="O205" s="12"/>
      <c r="P205" s="8">
        <f>IF(O205="",0,IF(O205="優勝",現行XD用点数換算表!$B$6,IF(O205="準優勝",現行XD用点数換算表!$C$6,IF(O205="ベスト4",現行XD用点数換算表!$D$6,IF(O205="ベスト8",現行XD用点数換算表!$E$6,IF(O205="ベスト16",現行XD用点数換算表!$F$6,IF(O205="ベスト32",現行XD用点数換算表!$G$6,"")))))))</f>
        <v>0</v>
      </c>
      <c r="Q205" s="12"/>
      <c r="R205" s="8">
        <f>IF(Q205="",0,IF(Q205="優勝",現行XD用点数換算表!$B$7,IF(Q205="準優勝",現行XD用点数換算表!$C$7,IF(Q205="ベスト4",現行XD用点数換算表!$D$7,IF(Q205="ベスト8",現行XD用点数換算表!$E$7,現行XD用点数換算表!$F$7)))))</f>
        <v>0</v>
      </c>
      <c r="S205" s="12"/>
      <c r="T205" s="8">
        <f>IF(S205="",0,IF(S205="優勝",現行XD用点数換算表!$B$8,IF(S205="準優勝",現行XD用点数換算表!$C$8,IF(S205="ベスト4",現行XD用点数換算表!$D$8,IF(S205="ベスト8",現行XD用点数換算表!$E$8,現行XD用点数換算表!$F$8)))))</f>
        <v>0</v>
      </c>
      <c r="U205" s="12"/>
      <c r="V205" s="14">
        <f>IF(U205="",0,IF(U205="優勝",現行XD用点数換算表!$B$13,IF(U205="準優勝",現行XD用点数換算表!$C$13,IF(U205="ベスト4",現行XD用点数換算表!$D$13,現行XD用点数換算表!$E$13))))</f>
        <v>0</v>
      </c>
      <c r="W205" s="12"/>
      <c r="X205" s="8">
        <f>IF(W205="",0,IF(W205="優勝",現行XD用点数換算表!$B$14,IF(W205="準優勝",現行XD用点数換算表!$C$14,IF(W205="ベスト4",現行XD用点数換算表!$D$14,現行XD用点数換算表!$E$14))))</f>
        <v>0</v>
      </c>
      <c r="Y205" s="12"/>
      <c r="Z205" s="8">
        <f>IF(Y205="",0,IF(Y205="優勝",[5]現行XD用点数換算表!$B$15,IF(Y205="準優勝",[5]現行XD用点数換算表!$C$15,IF(Y205="ベスト4",[5]現行XD用点数換算表!$D$15,IF(Y205="ベスト8",[5]現行XD用点数換算表!$E$15,IF(Y205="ベスト16",[5]現行XD用点数換算表!$F$15,IF(Y205="ベスト32",[5]現行XD用点数換算表!$G$15,"")))))))</f>
        <v>0</v>
      </c>
      <c r="AA205" s="12"/>
      <c r="AB205" s="8">
        <f>IF(AA205="",0,IF(AA205="優勝",現行XD用点数換算表!$B$16,IF(AA205="準優勝",現行XD用点数換算表!$C$16,IF(AA205="ベスト4",現行XD用点数換算表!$D$16,IF(AA205="ベスト8",現行XD用点数換算表!$E$16,IF(AA205="ベスト16",現行XD用点数換算表!$F$16,IF(AA205="ベスト32",現行XD用点数換算表!$G$16,"")))))))</f>
        <v>0</v>
      </c>
      <c r="AC205" s="12"/>
      <c r="AD205" s="8">
        <f>IF(AC205="",0,IF(AC205="優勝",現行XD用点数換算表!$B$17,IF(AC205="準優勝",現行XD用点数換算表!$C$17,IF(AC205="ベスト4",現行XD用点数換算表!$D$17,IF(AC205="ベスト8",現行XD用点数換算表!$E$17,IF(AC205="ベスト16",現行XD用点数換算表!$F$17,IF(AC205="ベスト32",現行XD用点数換算表!$G$17,"")))))))</f>
        <v>0</v>
      </c>
      <c r="AE205" s="12"/>
      <c r="AF205" s="8">
        <f>IF(AE205="",0,IF(AE205="優勝",現行XD用点数換算表!$B$18,IF(AE205="準優勝",現行XD用点数換算表!$C$18,IF(AE205="ベスト4",現行XD用点数換算表!$D$18,IF(AE205="ベスト8",現行XD用点数換算表!$E$18,現行XD用点数換算表!$F$18)))))</f>
        <v>0</v>
      </c>
      <c r="AG205" s="12"/>
      <c r="AH205" s="8">
        <f>IF(AG205="",0,IF(AG205="優勝",現行XD用点数換算表!$B$19,IF(AG205="準優勝",現行XD用点数換算表!$C$19,IF(AG205="ベスト4",現行XD用点数換算表!$D$19,IF(AG205="ベスト8",現行XD用点数換算表!$E$19,現行XD用点数換算表!$F$19)))))</f>
        <v>0</v>
      </c>
      <c r="AI205" s="8">
        <f t="shared" si="26"/>
        <v>0</v>
      </c>
      <c r="AJ205" s="57"/>
    </row>
    <row r="206" spans="1:36" ht="15" customHeight="1" x14ac:dyDescent="0.55000000000000004">
      <c r="A206" s="56">
        <v>102</v>
      </c>
      <c r="B206" s="12"/>
      <c r="C206" s="12"/>
      <c r="D206" s="12"/>
      <c r="E206" s="8"/>
      <c r="F206" s="8"/>
      <c r="G206" s="12"/>
      <c r="H206" s="13">
        <f>IF(G206="",0,IF(G206="優勝",現行XD用点数換算表!$B$2,IF(G206="準優勝",現行XD用点数換算表!$C$2,IF(G206="ベスト4",現行XD用点数換算表!$D$2,現行XD用点数換算表!$E$2))))</f>
        <v>0</v>
      </c>
      <c r="I206" s="12"/>
      <c r="J206" s="8">
        <f>IF(I206="",0,IF(I206="優勝",現行XD用点数換算表!$B$3,IF(I206="準優勝",現行XD用点数換算表!$C$3,IF(I206="ベスト4",現行XD用点数換算表!$D$3,現行XD用点数換算表!$E$3))))</f>
        <v>0</v>
      </c>
      <c r="K206" s="12"/>
      <c r="L206" s="8">
        <f>IF(K206="",0,IF(K206="優勝",[5]現行XD用点数換算表!$B$4,IF(K206="準優勝",[5]現行XD用点数換算表!$C$4,IF(K206="ベスト4",[5]現行XD用点数換算表!$D$4,IF(K206="ベスト8",[5]現行XD用点数換算表!$E$4,IF(K206="ベスト16",[5]現行XD用点数換算表!$F$4,IF(K206="ベスト32",[5]現行XD用点数換算表!$G$4,"")))))))</f>
        <v>0</v>
      </c>
      <c r="M206" s="12"/>
      <c r="N206" s="8">
        <f>IF(M206="",0,IF(M206="優勝",現行XD用点数換算表!$B$5,IF(M206="準優勝",現行XD用点数換算表!$C$5,IF(M206="ベスト4",現行XD用点数換算表!$D$5,IF(M206="ベスト8",現行XD用点数換算表!$E$5,IF(M206="ベスト16",現行XD用点数換算表!$F$5,IF(M206="ベスト32",現行XD用点数換算表!$G$5,"")))))))</f>
        <v>0</v>
      </c>
      <c r="O206" s="12"/>
      <c r="P206" s="8">
        <f>IF(O206="",0,IF(O206="優勝",現行XD用点数換算表!$B$6,IF(O206="準優勝",現行XD用点数換算表!$C$6,IF(O206="ベスト4",現行XD用点数換算表!$D$6,IF(O206="ベスト8",現行XD用点数換算表!$E$6,IF(O206="ベスト16",現行XD用点数換算表!$F$6,IF(O206="ベスト32",現行XD用点数換算表!$G$6,"")))))))</f>
        <v>0</v>
      </c>
      <c r="Q206" s="12"/>
      <c r="R206" s="8">
        <f>IF(Q206="",0,IF(Q206="優勝",現行XD用点数換算表!$B$7,IF(Q206="準優勝",現行XD用点数換算表!$C$7,IF(Q206="ベスト4",現行XD用点数換算表!$D$7,IF(Q206="ベスト8",現行XD用点数換算表!$E$7,現行XD用点数換算表!$F$7)))))</f>
        <v>0</v>
      </c>
      <c r="S206" s="12"/>
      <c r="T206" s="8">
        <f>IF(S206="",0,IF(S206="優勝",現行XD用点数換算表!$B$8,IF(S206="準優勝",現行XD用点数換算表!$C$8,IF(S206="ベスト4",現行XD用点数換算表!$D$8,IF(S206="ベスト8",現行XD用点数換算表!$E$8,現行XD用点数換算表!$F$8)))))</f>
        <v>0</v>
      </c>
      <c r="U206" s="12"/>
      <c r="V206" s="14">
        <f>IF(U206="",0,IF(U206="優勝",現行XD用点数換算表!$B$13,IF(U206="準優勝",現行XD用点数換算表!$C$13,IF(U206="ベスト4",現行XD用点数換算表!$D$13,現行XD用点数換算表!$E$13))))</f>
        <v>0</v>
      </c>
      <c r="W206" s="12"/>
      <c r="X206" s="8">
        <f>IF(W206="",0,IF(W206="優勝",現行XD用点数換算表!$B$14,IF(W206="準優勝",現行XD用点数換算表!$C$14,IF(W206="ベスト4",現行XD用点数換算表!$D$14,現行XD用点数換算表!$E$14))))</f>
        <v>0</v>
      </c>
      <c r="Y206" s="12"/>
      <c r="Z206" s="8">
        <f>IF(Y206="",0,IF(Y206="優勝",[5]現行XD用点数換算表!$B$15,IF(Y206="準優勝",[5]現行XD用点数換算表!$C$15,IF(Y206="ベスト4",[5]現行XD用点数換算表!$D$15,IF(Y206="ベスト8",[5]現行XD用点数換算表!$E$15,IF(Y206="ベスト16",[5]現行XD用点数換算表!$F$15,IF(Y206="ベスト32",[5]現行XD用点数換算表!$G$15,"")))))))</f>
        <v>0</v>
      </c>
      <c r="AA206" s="12"/>
      <c r="AB206" s="8">
        <f>IF(AA206="",0,IF(AA206="優勝",現行XD用点数換算表!$B$16,IF(AA206="準優勝",現行XD用点数換算表!$C$16,IF(AA206="ベスト4",現行XD用点数換算表!$D$16,IF(AA206="ベスト8",現行XD用点数換算表!$E$16,IF(AA206="ベスト16",現行XD用点数換算表!$F$16,IF(AA206="ベスト32",現行XD用点数換算表!$G$16,"")))))))</f>
        <v>0</v>
      </c>
      <c r="AC206" s="12"/>
      <c r="AD206" s="8">
        <f>IF(AC206="",0,IF(AC206="優勝",現行XD用点数換算表!$B$17,IF(AC206="準優勝",現行XD用点数換算表!$C$17,IF(AC206="ベスト4",現行XD用点数換算表!$D$17,IF(AC206="ベスト8",現行XD用点数換算表!$E$17,IF(AC206="ベスト16",現行XD用点数換算表!$F$17,IF(AC206="ベスト32",現行XD用点数換算表!$G$17,"")))))))</f>
        <v>0</v>
      </c>
      <c r="AE206" s="12"/>
      <c r="AF206" s="8">
        <f>IF(AE206="",0,IF(AE206="優勝",現行XD用点数換算表!$B$18,IF(AE206="準優勝",現行XD用点数換算表!$C$18,IF(AE206="ベスト4",現行XD用点数換算表!$D$18,IF(AE206="ベスト8",現行XD用点数換算表!$E$18,現行XD用点数換算表!$F$18)))))</f>
        <v>0</v>
      </c>
      <c r="AG206" s="12"/>
      <c r="AH206" s="8">
        <f>IF(AG206="",0,IF(AG206="優勝",現行XD用点数換算表!$B$19,IF(AG206="準優勝",現行XD用点数換算表!$C$19,IF(AG206="ベスト4",現行XD用点数換算表!$D$19,IF(AG206="ベスト8",現行XD用点数換算表!$E$19,現行XD用点数換算表!$F$19)))))</f>
        <v>0</v>
      </c>
      <c r="AI206" s="8">
        <f t="shared" ref="AI206:AI233" si="27">MAX(H206,J206)+SUM(L206:T206)+MAX(V206,X206)+SUM(Z206:AH206)</f>
        <v>0</v>
      </c>
      <c r="AJ206" s="56">
        <f t="shared" si="23"/>
        <v>0</v>
      </c>
    </row>
    <row r="207" spans="1:36" ht="15" customHeight="1" x14ac:dyDescent="0.55000000000000004">
      <c r="A207" s="57"/>
      <c r="B207" s="12"/>
      <c r="C207" s="12"/>
      <c r="D207" s="12"/>
      <c r="E207" s="8"/>
      <c r="F207" s="8"/>
      <c r="G207" s="12"/>
      <c r="H207" s="13">
        <f>IF(G207="",0,IF(G207="優勝",現行XD用点数換算表!$B$2,IF(G207="準優勝",現行XD用点数換算表!$C$2,IF(G207="ベスト4",現行XD用点数換算表!$D$2,現行XD用点数換算表!$E$2))))</f>
        <v>0</v>
      </c>
      <c r="I207" s="12"/>
      <c r="J207" s="8">
        <f>IF(I207="",0,IF(I207="優勝",現行XD用点数換算表!$B$3,IF(I207="準優勝",現行XD用点数換算表!$C$3,IF(I207="ベスト4",現行XD用点数換算表!$D$3,現行XD用点数換算表!$E$3))))</f>
        <v>0</v>
      </c>
      <c r="K207" s="12"/>
      <c r="L207" s="8">
        <f>IF(K207="",0,IF(K207="優勝",[5]現行XD用点数換算表!$B$4,IF(K207="準優勝",[5]現行XD用点数換算表!$C$4,IF(K207="ベスト4",[5]現行XD用点数換算表!$D$4,IF(K207="ベスト8",[5]現行XD用点数換算表!$E$4,IF(K207="ベスト16",[5]現行XD用点数換算表!$F$4,IF(K207="ベスト32",[5]現行XD用点数換算表!$G$4,"")))))))</f>
        <v>0</v>
      </c>
      <c r="M207" s="12"/>
      <c r="N207" s="8">
        <f>IF(M207="",0,IF(M207="優勝",現行XD用点数換算表!$B$5,IF(M207="準優勝",現行XD用点数換算表!$C$5,IF(M207="ベスト4",現行XD用点数換算表!$D$5,IF(M207="ベスト8",現行XD用点数換算表!$E$5,IF(M207="ベスト16",現行XD用点数換算表!$F$5,IF(M207="ベスト32",現行XD用点数換算表!$G$5,"")))))))</f>
        <v>0</v>
      </c>
      <c r="O207" s="12"/>
      <c r="P207" s="8">
        <f>IF(O207="",0,IF(O207="優勝",現行XD用点数換算表!$B$6,IF(O207="準優勝",現行XD用点数換算表!$C$6,IF(O207="ベスト4",現行XD用点数換算表!$D$6,IF(O207="ベスト8",現行XD用点数換算表!$E$6,IF(O207="ベスト16",現行XD用点数換算表!$F$6,IF(O207="ベスト32",現行XD用点数換算表!$G$6,"")))))))</f>
        <v>0</v>
      </c>
      <c r="Q207" s="12"/>
      <c r="R207" s="8">
        <f>IF(Q207="",0,IF(Q207="優勝",現行XD用点数換算表!$B$7,IF(Q207="準優勝",現行XD用点数換算表!$C$7,IF(Q207="ベスト4",現行XD用点数換算表!$D$7,IF(Q207="ベスト8",現行XD用点数換算表!$E$7,現行XD用点数換算表!$F$7)))))</f>
        <v>0</v>
      </c>
      <c r="S207" s="12"/>
      <c r="T207" s="8">
        <f>IF(S207="",0,IF(S207="優勝",現行XD用点数換算表!$B$8,IF(S207="準優勝",現行XD用点数換算表!$C$8,IF(S207="ベスト4",現行XD用点数換算表!$D$8,IF(S207="ベスト8",現行XD用点数換算表!$E$8,現行XD用点数換算表!$F$8)))))</f>
        <v>0</v>
      </c>
      <c r="U207" s="12"/>
      <c r="V207" s="14">
        <f>IF(U207="",0,IF(U207="優勝",現行XD用点数換算表!$B$13,IF(U207="準優勝",現行XD用点数換算表!$C$13,IF(U207="ベスト4",現行XD用点数換算表!$D$13,現行XD用点数換算表!$E$13))))</f>
        <v>0</v>
      </c>
      <c r="W207" s="12"/>
      <c r="X207" s="8">
        <f>IF(W207="",0,IF(W207="優勝",現行XD用点数換算表!$B$14,IF(W207="準優勝",現行XD用点数換算表!$C$14,IF(W207="ベスト4",現行XD用点数換算表!$D$14,現行XD用点数換算表!$E$14))))</f>
        <v>0</v>
      </c>
      <c r="Y207" s="12"/>
      <c r="Z207" s="8">
        <f>IF(Y207="",0,IF(Y207="優勝",[5]現行XD用点数換算表!$B$15,IF(Y207="準優勝",[5]現行XD用点数換算表!$C$15,IF(Y207="ベスト4",[5]現行XD用点数換算表!$D$15,IF(Y207="ベスト8",[5]現行XD用点数換算表!$E$15,IF(Y207="ベスト16",[5]現行XD用点数換算表!$F$15,IF(Y207="ベスト32",[5]現行XD用点数換算表!$G$15,"")))))))</f>
        <v>0</v>
      </c>
      <c r="AA207" s="12"/>
      <c r="AB207" s="8">
        <f>IF(AA207="",0,IF(AA207="優勝",現行XD用点数換算表!$B$16,IF(AA207="準優勝",現行XD用点数換算表!$C$16,IF(AA207="ベスト4",現行XD用点数換算表!$D$16,IF(AA207="ベスト8",現行XD用点数換算表!$E$16,IF(AA207="ベスト16",現行XD用点数換算表!$F$16,IF(AA207="ベスト32",現行XD用点数換算表!$G$16,"")))))))</f>
        <v>0</v>
      </c>
      <c r="AC207" s="12"/>
      <c r="AD207" s="8">
        <f>IF(AC207="",0,IF(AC207="優勝",現行XD用点数換算表!$B$17,IF(AC207="準優勝",現行XD用点数換算表!$C$17,IF(AC207="ベスト4",現行XD用点数換算表!$D$17,IF(AC207="ベスト8",現行XD用点数換算表!$E$17,IF(AC207="ベスト16",現行XD用点数換算表!$F$17,IF(AC207="ベスト32",現行XD用点数換算表!$G$17,"")))))))</f>
        <v>0</v>
      </c>
      <c r="AE207" s="12"/>
      <c r="AF207" s="8">
        <f>IF(AE207="",0,IF(AE207="優勝",現行XD用点数換算表!$B$18,IF(AE207="準優勝",現行XD用点数換算表!$C$18,IF(AE207="ベスト4",現行XD用点数換算表!$D$18,IF(AE207="ベスト8",現行XD用点数換算表!$E$18,現行XD用点数換算表!$F$18)))))</f>
        <v>0</v>
      </c>
      <c r="AG207" s="12"/>
      <c r="AH207" s="8">
        <f>IF(AG207="",0,IF(AG207="優勝",現行XD用点数換算表!$B$19,IF(AG207="準優勝",現行XD用点数換算表!$C$19,IF(AG207="ベスト4",現行XD用点数換算表!$D$19,IF(AG207="ベスト8",現行XD用点数換算表!$E$19,現行XD用点数換算表!$F$19)))))</f>
        <v>0</v>
      </c>
      <c r="AI207" s="8">
        <f t="shared" si="27"/>
        <v>0</v>
      </c>
      <c r="AJ207" s="57"/>
    </row>
    <row r="208" spans="1:36" ht="15" customHeight="1" x14ac:dyDescent="0.55000000000000004">
      <c r="A208" s="56">
        <v>103</v>
      </c>
      <c r="B208" s="12"/>
      <c r="C208" s="12"/>
      <c r="D208" s="12"/>
      <c r="E208" s="8"/>
      <c r="F208" s="8"/>
      <c r="G208" s="12"/>
      <c r="H208" s="13">
        <f>IF(G208="",0,IF(G208="優勝",現行XD用点数換算表!$B$2,IF(G208="準優勝",現行XD用点数換算表!$C$2,IF(G208="ベスト4",現行XD用点数換算表!$D$2,現行XD用点数換算表!$E$2))))</f>
        <v>0</v>
      </c>
      <c r="I208" s="12"/>
      <c r="J208" s="8">
        <f>IF(I208="",0,IF(I208="優勝",現行XD用点数換算表!$B$3,IF(I208="準優勝",現行XD用点数換算表!$C$3,IF(I208="ベスト4",現行XD用点数換算表!$D$3,現行XD用点数換算表!$E$3))))</f>
        <v>0</v>
      </c>
      <c r="K208" s="12"/>
      <c r="L208" s="8">
        <f>IF(K208="",0,IF(K208="優勝",[5]現行XD用点数換算表!$B$4,IF(K208="準優勝",[5]現行XD用点数換算表!$C$4,IF(K208="ベスト4",[5]現行XD用点数換算表!$D$4,IF(K208="ベスト8",[5]現行XD用点数換算表!$E$4,IF(K208="ベスト16",[5]現行XD用点数換算表!$F$4,IF(K208="ベスト32",[5]現行XD用点数換算表!$G$4,"")))))))</f>
        <v>0</v>
      </c>
      <c r="M208" s="12"/>
      <c r="N208" s="8">
        <f>IF(M208="",0,IF(M208="優勝",現行XD用点数換算表!$B$5,IF(M208="準優勝",現行XD用点数換算表!$C$5,IF(M208="ベスト4",現行XD用点数換算表!$D$5,IF(M208="ベスト8",現行XD用点数換算表!$E$5,IF(M208="ベスト16",現行XD用点数換算表!$F$5,IF(M208="ベスト32",現行XD用点数換算表!$G$5,"")))))))</f>
        <v>0</v>
      </c>
      <c r="O208" s="12"/>
      <c r="P208" s="8">
        <f>IF(O208="",0,IF(O208="優勝",現行XD用点数換算表!$B$6,IF(O208="準優勝",現行XD用点数換算表!$C$6,IF(O208="ベスト4",現行XD用点数換算表!$D$6,IF(O208="ベスト8",現行XD用点数換算表!$E$6,IF(O208="ベスト16",現行XD用点数換算表!$F$6,IF(O208="ベスト32",現行XD用点数換算表!$G$6,"")))))))</f>
        <v>0</v>
      </c>
      <c r="Q208" s="12"/>
      <c r="R208" s="8">
        <f>IF(Q208="",0,IF(Q208="優勝",現行XD用点数換算表!$B$7,IF(Q208="準優勝",現行XD用点数換算表!$C$7,IF(Q208="ベスト4",現行XD用点数換算表!$D$7,IF(Q208="ベスト8",現行XD用点数換算表!$E$7,現行XD用点数換算表!$F$7)))))</f>
        <v>0</v>
      </c>
      <c r="S208" s="12"/>
      <c r="T208" s="8">
        <f>IF(S208="",0,IF(S208="優勝",現行XD用点数換算表!$B$8,IF(S208="準優勝",現行XD用点数換算表!$C$8,IF(S208="ベスト4",現行XD用点数換算表!$D$8,IF(S208="ベスト8",現行XD用点数換算表!$E$8,現行XD用点数換算表!$F$8)))))</f>
        <v>0</v>
      </c>
      <c r="U208" s="12"/>
      <c r="V208" s="14">
        <f>IF(U208="",0,IF(U208="優勝",現行XD用点数換算表!$B$13,IF(U208="準優勝",現行XD用点数換算表!$C$13,IF(U208="ベスト4",現行XD用点数換算表!$D$13,現行XD用点数換算表!$E$13))))</f>
        <v>0</v>
      </c>
      <c r="W208" s="12"/>
      <c r="X208" s="8">
        <f>IF(W208="",0,IF(W208="優勝",現行XD用点数換算表!$B$14,IF(W208="準優勝",現行XD用点数換算表!$C$14,IF(W208="ベスト4",現行XD用点数換算表!$D$14,現行XD用点数換算表!$E$14))))</f>
        <v>0</v>
      </c>
      <c r="Y208" s="12"/>
      <c r="Z208" s="8">
        <f>IF(Y208="",0,IF(Y208="優勝",[5]現行XD用点数換算表!$B$15,IF(Y208="準優勝",[5]現行XD用点数換算表!$C$15,IF(Y208="ベスト4",[5]現行XD用点数換算表!$D$15,IF(Y208="ベスト8",[5]現行XD用点数換算表!$E$15,IF(Y208="ベスト16",[5]現行XD用点数換算表!$F$15,IF(Y208="ベスト32",[5]現行XD用点数換算表!$G$15,"")))))))</f>
        <v>0</v>
      </c>
      <c r="AA208" s="12"/>
      <c r="AB208" s="8">
        <f>IF(AA208="",0,IF(AA208="優勝",現行XD用点数換算表!$B$16,IF(AA208="準優勝",現行XD用点数換算表!$C$16,IF(AA208="ベスト4",現行XD用点数換算表!$D$16,IF(AA208="ベスト8",現行XD用点数換算表!$E$16,IF(AA208="ベスト16",現行XD用点数換算表!$F$16,IF(AA208="ベスト32",現行XD用点数換算表!$G$16,"")))))))</f>
        <v>0</v>
      </c>
      <c r="AC208" s="12"/>
      <c r="AD208" s="8">
        <f>IF(AC208="",0,IF(AC208="優勝",現行XD用点数換算表!$B$17,IF(AC208="準優勝",現行XD用点数換算表!$C$17,IF(AC208="ベスト4",現行XD用点数換算表!$D$17,IF(AC208="ベスト8",現行XD用点数換算表!$E$17,IF(AC208="ベスト16",現行XD用点数換算表!$F$17,IF(AC208="ベスト32",現行XD用点数換算表!$G$17,"")))))))</f>
        <v>0</v>
      </c>
      <c r="AE208" s="12"/>
      <c r="AF208" s="8">
        <f>IF(AE208="",0,IF(AE208="優勝",現行XD用点数換算表!$B$18,IF(AE208="準優勝",現行XD用点数換算表!$C$18,IF(AE208="ベスト4",現行XD用点数換算表!$D$18,IF(AE208="ベスト8",現行XD用点数換算表!$E$18,現行XD用点数換算表!$F$18)))))</f>
        <v>0</v>
      </c>
      <c r="AG208" s="12"/>
      <c r="AH208" s="8">
        <f>IF(AG208="",0,IF(AG208="優勝",現行XD用点数換算表!$B$19,IF(AG208="準優勝",現行XD用点数換算表!$C$19,IF(AG208="ベスト4",現行XD用点数換算表!$D$19,IF(AG208="ベスト8",現行XD用点数換算表!$E$19,現行XD用点数換算表!$F$19)))))</f>
        <v>0</v>
      </c>
      <c r="AI208" s="8">
        <f t="shared" si="27"/>
        <v>0</v>
      </c>
      <c r="AJ208" s="56">
        <f t="shared" si="23"/>
        <v>0</v>
      </c>
    </row>
    <row r="209" spans="1:36" ht="15" customHeight="1" x14ac:dyDescent="0.55000000000000004">
      <c r="A209" s="57"/>
      <c r="B209" s="12"/>
      <c r="C209" s="12"/>
      <c r="D209" s="12"/>
      <c r="E209" s="8"/>
      <c r="F209" s="8"/>
      <c r="G209" s="12"/>
      <c r="H209" s="13">
        <f>IF(G209="",0,IF(G209="優勝",現行XD用点数換算表!$B$2,IF(G209="準優勝",現行XD用点数換算表!$C$2,IF(G209="ベスト4",現行XD用点数換算表!$D$2,現行XD用点数換算表!$E$2))))</f>
        <v>0</v>
      </c>
      <c r="I209" s="12"/>
      <c r="J209" s="8">
        <f>IF(I209="",0,IF(I209="優勝",現行XD用点数換算表!$B$3,IF(I209="準優勝",現行XD用点数換算表!$C$3,IF(I209="ベスト4",現行XD用点数換算表!$D$3,現行XD用点数換算表!$E$3))))</f>
        <v>0</v>
      </c>
      <c r="K209" s="12"/>
      <c r="L209" s="8">
        <f>IF(K209="",0,IF(K209="優勝",[5]現行XD用点数換算表!$B$4,IF(K209="準優勝",[5]現行XD用点数換算表!$C$4,IF(K209="ベスト4",[5]現行XD用点数換算表!$D$4,IF(K209="ベスト8",[5]現行XD用点数換算表!$E$4,IF(K209="ベスト16",[5]現行XD用点数換算表!$F$4,IF(K209="ベスト32",[5]現行XD用点数換算表!$G$4,"")))))))</f>
        <v>0</v>
      </c>
      <c r="M209" s="12"/>
      <c r="N209" s="8">
        <f>IF(M209="",0,IF(M209="優勝",現行XD用点数換算表!$B$5,IF(M209="準優勝",現行XD用点数換算表!$C$5,IF(M209="ベスト4",現行XD用点数換算表!$D$5,IF(M209="ベスト8",現行XD用点数換算表!$E$5,IF(M209="ベスト16",現行XD用点数換算表!$F$5,IF(M209="ベスト32",現行XD用点数換算表!$G$5,"")))))))</f>
        <v>0</v>
      </c>
      <c r="O209" s="12"/>
      <c r="P209" s="8">
        <f>IF(O209="",0,IF(O209="優勝",現行XD用点数換算表!$B$6,IF(O209="準優勝",現行XD用点数換算表!$C$6,IF(O209="ベスト4",現行XD用点数換算表!$D$6,IF(O209="ベスト8",現行XD用点数換算表!$E$6,IF(O209="ベスト16",現行XD用点数換算表!$F$6,IF(O209="ベスト32",現行XD用点数換算表!$G$6,"")))))))</f>
        <v>0</v>
      </c>
      <c r="Q209" s="12"/>
      <c r="R209" s="8">
        <f>IF(Q209="",0,IF(Q209="優勝",現行XD用点数換算表!$B$7,IF(Q209="準優勝",現行XD用点数換算表!$C$7,IF(Q209="ベスト4",現行XD用点数換算表!$D$7,IF(Q209="ベスト8",現行XD用点数換算表!$E$7,現行XD用点数換算表!$F$7)))))</f>
        <v>0</v>
      </c>
      <c r="S209" s="12"/>
      <c r="T209" s="8">
        <f>IF(S209="",0,IF(S209="優勝",現行XD用点数換算表!$B$8,IF(S209="準優勝",現行XD用点数換算表!$C$8,IF(S209="ベスト4",現行XD用点数換算表!$D$8,IF(S209="ベスト8",現行XD用点数換算表!$E$8,現行XD用点数換算表!$F$8)))))</f>
        <v>0</v>
      </c>
      <c r="U209" s="12"/>
      <c r="V209" s="14">
        <f>IF(U209="",0,IF(U209="優勝",現行XD用点数換算表!$B$13,IF(U209="準優勝",現行XD用点数換算表!$C$13,IF(U209="ベスト4",現行XD用点数換算表!$D$13,現行XD用点数換算表!$E$13))))</f>
        <v>0</v>
      </c>
      <c r="W209" s="12"/>
      <c r="X209" s="8">
        <f>IF(W209="",0,IF(W209="優勝",現行XD用点数換算表!$B$14,IF(W209="準優勝",現行XD用点数換算表!$C$14,IF(W209="ベスト4",現行XD用点数換算表!$D$14,現行XD用点数換算表!$E$14))))</f>
        <v>0</v>
      </c>
      <c r="Y209" s="12"/>
      <c r="Z209" s="8">
        <f>IF(Y209="",0,IF(Y209="優勝",[5]現行XD用点数換算表!$B$15,IF(Y209="準優勝",[5]現行XD用点数換算表!$C$15,IF(Y209="ベスト4",[5]現行XD用点数換算表!$D$15,IF(Y209="ベスト8",[5]現行XD用点数換算表!$E$15,IF(Y209="ベスト16",[5]現行XD用点数換算表!$F$15,IF(Y209="ベスト32",[5]現行XD用点数換算表!$G$15,"")))))))</f>
        <v>0</v>
      </c>
      <c r="AA209" s="12"/>
      <c r="AB209" s="8">
        <f>IF(AA209="",0,IF(AA209="優勝",現行XD用点数換算表!$B$16,IF(AA209="準優勝",現行XD用点数換算表!$C$16,IF(AA209="ベスト4",現行XD用点数換算表!$D$16,IF(AA209="ベスト8",現行XD用点数換算表!$E$16,IF(AA209="ベスト16",現行XD用点数換算表!$F$16,IF(AA209="ベスト32",現行XD用点数換算表!$G$16,"")))))))</f>
        <v>0</v>
      </c>
      <c r="AC209" s="12"/>
      <c r="AD209" s="8">
        <f>IF(AC209="",0,IF(AC209="優勝",現行XD用点数換算表!$B$17,IF(AC209="準優勝",現行XD用点数換算表!$C$17,IF(AC209="ベスト4",現行XD用点数換算表!$D$17,IF(AC209="ベスト8",現行XD用点数換算表!$E$17,IF(AC209="ベスト16",現行XD用点数換算表!$F$17,IF(AC209="ベスト32",現行XD用点数換算表!$G$17,"")))))))</f>
        <v>0</v>
      </c>
      <c r="AE209" s="12"/>
      <c r="AF209" s="8">
        <f>IF(AE209="",0,IF(AE209="優勝",現行XD用点数換算表!$B$18,IF(AE209="準優勝",現行XD用点数換算表!$C$18,IF(AE209="ベスト4",現行XD用点数換算表!$D$18,IF(AE209="ベスト8",現行XD用点数換算表!$E$18,現行XD用点数換算表!$F$18)))))</f>
        <v>0</v>
      </c>
      <c r="AG209" s="12"/>
      <c r="AH209" s="8">
        <f>IF(AG209="",0,IF(AG209="優勝",現行XD用点数換算表!$B$19,IF(AG209="準優勝",現行XD用点数換算表!$C$19,IF(AG209="ベスト4",現行XD用点数換算表!$D$19,IF(AG209="ベスト8",現行XD用点数換算表!$E$19,現行XD用点数換算表!$F$19)))))</f>
        <v>0</v>
      </c>
      <c r="AI209" s="8">
        <f t="shared" si="27"/>
        <v>0</v>
      </c>
      <c r="AJ209" s="57"/>
    </row>
    <row r="210" spans="1:36" ht="15" customHeight="1" x14ac:dyDescent="0.55000000000000004">
      <c r="A210" s="56">
        <v>104</v>
      </c>
      <c r="B210" s="12"/>
      <c r="C210" s="12"/>
      <c r="D210" s="12"/>
      <c r="E210" s="8"/>
      <c r="F210" s="8"/>
      <c r="G210" s="12"/>
      <c r="H210" s="13">
        <f>IF(G210="",0,IF(G210="優勝",現行XD用点数換算表!$B$2,IF(G210="準優勝",現行XD用点数換算表!$C$2,IF(G210="ベスト4",現行XD用点数換算表!$D$2,現行XD用点数換算表!$E$2))))</f>
        <v>0</v>
      </c>
      <c r="I210" s="12"/>
      <c r="J210" s="8">
        <f>IF(I210="",0,IF(I210="優勝",現行XD用点数換算表!$B$3,IF(I210="準優勝",現行XD用点数換算表!$C$3,IF(I210="ベスト4",現行XD用点数換算表!$D$3,現行XD用点数換算表!$E$3))))</f>
        <v>0</v>
      </c>
      <c r="K210" s="12"/>
      <c r="L210" s="8">
        <f>IF(K210="",0,IF(K210="優勝",[5]現行XD用点数換算表!$B$4,IF(K210="準優勝",[5]現行XD用点数換算表!$C$4,IF(K210="ベスト4",[5]現行XD用点数換算表!$D$4,IF(K210="ベスト8",[5]現行XD用点数換算表!$E$4,IF(K210="ベスト16",[5]現行XD用点数換算表!$F$4,IF(K210="ベスト32",[5]現行XD用点数換算表!$G$4,"")))))))</f>
        <v>0</v>
      </c>
      <c r="M210" s="12"/>
      <c r="N210" s="8">
        <f>IF(M210="",0,IF(M210="優勝",現行XD用点数換算表!$B$5,IF(M210="準優勝",現行XD用点数換算表!$C$5,IF(M210="ベスト4",現行XD用点数換算表!$D$5,IF(M210="ベスト8",現行XD用点数換算表!$E$5,IF(M210="ベスト16",現行XD用点数換算表!$F$5,IF(M210="ベスト32",現行XD用点数換算表!$G$5,"")))))))</f>
        <v>0</v>
      </c>
      <c r="O210" s="12"/>
      <c r="P210" s="8">
        <f>IF(O210="",0,IF(O210="優勝",現行XD用点数換算表!$B$6,IF(O210="準優勝",現行XD用点数換算表!$C$6,IF(O210="ベスト4",現行XD用点数換算表!$D$6,IF(O210="ベスト8",現行XD用点数換算表!$E$6,IF(O210="ベスト16",現行XD用点数換算表!$F$6,IF(O210="ベスト32",現行XD用点数換算表!$G$6,"")))))))</f>
        <v>0</v>
      </c>
      <c r="Q210" s="12"/>
      <c r="R210" s="8">
        <f>IF(Q210="",0,IF(Q210="優勝",現行XD用点数換算表!$B$7,IF(Q210="準優勝",現行XD用点数換算表!$C$7,IF(Q210="ベスト4",現行XD用点数換算表!$D$7,IF(Q210="ベスト8",現行XD用点数換算表!$E$7,現行XD用点数換算表!$F$7)))))</f>
        <v>0</v>
      </c>
      <c r="S210" s="12"/>
      <c r="T210" s="8">
        <f>IF(S210="",0,IF(S210="優勝",現行XD用点数換算表!$B$8,IF(S210="準優勝",現行XD用点数換算表!$C$8,IF(S210="ベスト4",現行XD用点数換算表!$D$8,IF(S210="ベスト8",現行XD用点数換算表!$E$8,現行XD用点数換算表!$F$8)))))</f>
        <v>0</v>
      </c>
      <c r="U210" s="12"/>
      <c r="V210" s="14">
        <f>IF(U210="",0,IF(U210="優勝",現行XD用点数換算表!$B$13,IF(U210="準優勝",現行XD用点数換算表!$C$13,IF(U210="ベスト4",現行XD用点数換算表!$D$13,現行XD用点数換算表!$E$13))))</f>
        <v>0</v>
      </c>
      <c r="W210" s="12"/>
      <c r="X210" s="8">
        <f>IF(W210="",0,IF(W210="優勝",現行XD用点数換算表!$B$14,IF(W210="準優勝",現行XD用点数換算表!$C$14,IF(W210="ベスト4",現行XD用点数換算表!$D$14,現行XD用点数換算表!$E$14))))</f>
        <v>0</v>
      </c>
      <c r="Y210" s="12"/>
      <c r="Z210" s="8">
        <f>IF(Y210="",0,IF(Y210="優勝",[5]現行XD用点数換算表!$B$15,IF(Y210="準優勝",[5]現行XD用点数換算表!$C$15,IF(Y210="ベスト4",[5]現行XD用点数換算表!$D$15,IF(Y210="ベスト8",[5]現行XD用点数換算表!$E$15,IF(Y210="ベスト16",[5]現行XD用点数換算表!$F$15,IF(Y210="ベスト32",[5]現行XD用点数換算表!$G$15,"")))))))</f>
        <v>0</v>
      </c>
      <c r="AA210" s="12"/>
      <c r="AB210" s="8">
        <f>IF(AA210="",0,IF(AA210="優勝",現行XD用点数換算表!$B$16,IF(AA210="準優勝",現行XD用点数換算表!$C$16,IF(AA210="ベスト4",現行XD用点数換算表!$D$16,IF(AA210="ベスト8",現行XD用点数換算表!$E$16,IF(AA210="ベスト16",現行XD用点数換算表!$F$16,IF(AA210="ベスト32",現行XD用点数換算表!$G$16,"")))))))</f>
        <v>0</v>
      </c>
      <c r="AC210" s="12"/>
      <c r="AD210" s="8">
        <f>IF(AC210="",0,IF(AC210="優勝",現行XD用点数換算表!$B$17,IF(AC210="準優勝",現行XD用点数換算表!$C$17,IF(AC210="ベスト4",現行XD用点数換算表!$D$17,IF(AC210="ベスト8",現行XD用点数換算表!$E$17,IF(AC210="ベスト16",現行XD用点数換算表!$F$17,IF(AC210="ベスト32",現行XD用点数換算表!$G$17,"")))))))</f>
        <v>0</v>
      </c>
      <c r="AE210" s="12"/>
      <c r="AF210" s="8">
        <f>IF(AE210="",0,IF(AE210="優勝",現行XD用点数換算表!$B$18,IF(AE210="準優勝",現行XD用点数換算表!$C$18,IF(AE210="ベスト4",現行XD用点数換算表!$D$18,IF(AE210="ベスト8",現行XD用点数換算表!$E$18,現行XD用点数換算表!$F$18)))))</f>
        <v>0</v>
      </c>
      <c r="AG210" s="12"/>
      <c r="AH210" s="8">
        <f>IF(AG210="",0,IF(AG210="優勝",現行XD用点数換算表!$B$19,IF(AG210="準優勝",現行XD用点数換算表!$C$19,IF(AG210="ベスト4",現行XD用点数換算表!$D$19,IF(AG210="ベスト8",現行XD用点数換算表!$E$19,現行XD用点数換算表!$F$19)))))</f>
        <v>0</v>
      </c>
      <c r="AI210" s="8">
        <f t="shared" si="27"/>
        <v>0</v>
      </c>
      <c r="AJ210" s="56">
        <f t="shared" si="23"/>
        <v>0</v>
      </c>
    </row>
    <row r="211" spans="1:36" ht="15" customHeight="1" x14ac:dyDescent="0.55000000000000004">
      <c r="A211" s="57"/>
      <c r="B211" s="12"/>
      <c r="C211" s="12"/>
      <c r="D211" s="12"/>
      <c r="E211" s="8"/>
      <c r="F211" s="8"/>
      <c r="G211" s="12"/>
      <c r="H211" s="13">
        <f>IF(G211="",0,IF(G211="優勝",現行XD用点数換算表!$B$2,IF(G211="準優勝",現行XD用点数換算表!$C$2,IF(G211="ベスト4",現行XD用点数換算表!$D$2,現行XD用点数換算表!$E$2))))</f>
        <v>0</v>
      </c>
      <c r="I211" s="12"/>
      <c r="J211" s="8">
        <f>IF(I211="",0,IF(I211="優勝",現行XD用点数換算表!$B$3,IF(I211="準優勝",現行XD用点数換算表!$C$3,IF(I211="ベスト4",現行XD用点数換算表!$D$3,現行XD用点数換算表!$E$3))))</f>
        <v>0</v>
      </c>
      <c r="K211" s="12"/>
      <c r="L211" s="8">
        <f>IF(K211="",0,IF(K211="優勝",[5]現行XD用点数換算表!$B$4,IF(K211="準優勝",[5]現行XD用点数換算表!$C$4,IF(K211="ベスト4",[5]現行XD用点数換算表!$D$4,IF(K211="ベスト8",[5]現行XD用点数換算表!$E$4,IF(K211="ベスト16",[5]現行XD用点数換算表!$F$4,IF(K211="ベスト32",[5]現行XD用点数換算表!$G$4,"")))))))</f>
        <v>0</v>
      </c>
      <c r="M211" s="12"/>
      <c r="N211" s="8">
        <f>IF(M211="",0,IF(M211="優勝",現行XD用点数換算表!$B$5,IF(M211="準優勝",現行XD用点数換算表!$C$5,IF(M211="ベスト4",現行XD用点数換算表!$D$5,IF(M211="ベスト8",現行XD用点数換算表!$E$5,IF(M211="ベスト16",現行XD用点数換算表!$F$5,IF(M211="ベスト32",現行XD用点数換算表!$G$5,"")))))))</f>
        <v>0</v>
      </c>
      <c r="O211" s="12"/>
      <c r="P211" s="8">
        <f>IF(O211="",0,IF(O211="優勝",現行XD用点数換算表!$B$6,IF(O211="準優勝",現行XD用点数換算表!$C$6,IF(O211="ベスト4",現行XD用点数換算表!$D$6,IF(O211="ベスト8",現行XD用点数換算表!$E$6,IF(O211="ベスト16",現行XD用点数換算表!$F$6,IF(O211="ベスト32",現行XD用点数換算表!$G$6,"")))))))</f>
        <v>0</v>
      </c>
      <c r="Q211" s="12"/>
      <c r="R211" s="8">
        <f>IF(Q211="",0,IF(Q211="優勝",現行XD用点数換算表!$B$7,IF(Q211="準優勝",現行XD用点数換算表!$C$7,IF(Q211="ベスト4",現行XD用点数換算表!$D$7,IF(Q211="ベスト8",現行XD用点数換算表!$E$7,現行XD用点数換算表!$F$7)))))</f>
        <v>0</v>
      </c>
      <c r="S211" s="12"/>
      <c r="T211" s="8">
        <f>IF(S211="",0,IF(S211="優勝",現行XD用点数換算表!$B$8,IF(S211="準優勝",現行XD用点数換算表!$C$8,IF(S211="ベスト4",現行XD用点数換算表!$D$8,IF(S211="ベスト8",現行XD用点数換算表!$E$8,現行XD用点数換算表!$F$8)))))</f>
        <v>0</v>
      </c>
      <c r="U211" s="12"/>
      <c r="V211" s="14">
        <f>IF(U211="",0,IF(U211="優勝",現行XD用点数換算表!$B$13,IF(U211="準優勝",現行XD用点数換算表!$C$13,IF(U211="ベスト4",現行XD用点数換算表!$D$13,現行XD用点数換算表!$E$13))))</f>
        <v>0</v>
      </c>
      <c r="W211" s="12"/>
      <c r="X211" s="8">
        <f>IF(W211="",0,IF(W211="優勝",現行XD用点数換算表!$B$14,IF(W211="準優勝",現行XD用点数換算表!$C$14,IF(W211="ベスト4",現行XD用点数換算表!$D$14,現行XD用点数換算表!$E$14))))</f>
        <v>0</v>
      </c>
      <c r="Y211" s="12"/>
      <c r="Z211" s="8">
        <f>IF(Y211="",0,IF(Y211="優勝",[5]現行XD用点数換算表!$B$15,IF(Y211="準優勝",[5]現行XD用点数換算表!$C$15,IF(Y211="ベスト4",[5]現行XD用点数換算表!$D$15,IF(Y211="ベスト8",[5]現行XD用点数換算表!$E$15,IF(Y211="ベスト16",[5]現行XD用点数換算表!$F$15,IF(Y211="ベスト32",[5]現行XD用点数換算表!$G$15,"")))))))</f>
        <v>0</v>
      </c>
      <c r="AA211" s="12"/>
      <c r="AB211" s="8">
        <f>IF(AA211="",0,IF(AA211="優勝",現行XD用点数換算表!$B$16,IF(AA211="準優勝",現行XD用点数換算表!$C$16,IF(AA211="ベスト4",現行XD用点数換算表!$D$16,IF(AA211="ベスト8",現行XD用点数換算表!$E$16,IF(AA211="ベスト16",現行XD用点数換算表!$F$16,IF(AA211="ベスト32",現行XD用点数換算表!$G$16,"")))))))</f>
        <v>0</v>
      </c>
      <c r="AC211" s="12"/>
      <c r="AD211" s="8">
        <f>IF(AC211="",0,IF(AC211="優勝",現行XD用点数換算表!$B$17,IF(AC211="準優勝",現行XD用点数換算表!$C$17,IF(AC211="ベスト4",現行XD用点数換算表!$D$17,IF(AC211="ベスト8",現行XD用点数換算表!$E$17,IF(AC211="ベスト16",現行XD用点数換算表!$F$17,IF(AC211="ベスト32",現行XD用点数換算表!$G$17,"")))))))</f>
        <v>0</v>
      </c>
      <c r="AE211" s="12"/>
      <c r="AF211" s="8">
        <f>IF(AE211="",0,IF(AE211="優勝",現行XD用点数換算表!$B$18,IF(AE211="準優勝",現行XD用点数換算表!$C$18,IF(AE211="ベスト4",現行XD用点数換算表!$D$18,IF(AE211="ベスト8",現行XD用点数換算表!$E$18,現行XD用点数換算表!$F$18)))))</f>
        <v>0</v>
      </c>
      <c r="AG211" s="12"/>
      <c r="AH211" s="8">
        <f>IF(AG211="",0,IF(AG211="優勝",現行XD用点数換算表!$B$19,IF(AG211="準優勝",現行XD用点数換算表!$C$19,IF(AG211="ベスト4",現行XD用点数換算表!$D$19,IF(AG211="ベスト8",現行XD用点数換算表!$E$19,現行XD用点数換算表!$F$19)))))</f>
        <v>0</v>
      </c>
      <c r="AI211" s="8">
        <f t="shared" si="27"/>
        <v>0</v>
      </c>
      <c r="AJ211" s="57"/>
    </row>
    <row r="212" spans="1:36" ht="15" customHeight="1" x14ac:dyDescent="0.55000000000000004">
      <c r="A212" s="56">
        <v>105</v>
      </c>
      <c r="B212" s="12"/>
      <c r="C212" s="12"/>
      <c r="D212" s="12"/>
      <c r="E212" s="8"/>
      <c r="F212" s="8"/>
      <c r="G212" s="12"/>
      <c r="H212" s="13">
        <f>IF(G212="",0,IF(G212="優勝",現行XD用点数換算表!$B$2,IF(G212="準優勝",現行XD用点数換算表!$C$2,IF(G212="ベスト4",現行XD用点数換算表!$D$2,現行XD用点数換算表!$E$2))))</f>
        <v>0</v>
      </c>
      <c r="I212" s="12"/>
      <c r="J212" s="8">
        <f>IF(I212="",0,IF(I212="優勝",現行XD用点数換算表!$B$3,IF(I212="準優勝",現行XD用点数換算表!$C$3,IF(I212="ベスト4",現行XD用点数換算表!$D$3,現行XD用点数換算表!$E$3))))</f>
        <v>0</v>
      </c>
      <c r="K212" s="12"/>
      <c r="L212" s="8">
        <f>IF(K212="",0,IF(K212="優勝",[5]現行XD用点数換算表!$B$4,IF(K212="準優勝",[5]現行XD用点数換算表!$C$4,IF(K212="ベスト4",[5]現行XD用点数換算表!$D$4,IF(K212="ベスト8",[5]現行XD用点数換算表!$E$4,IF(K212="ベスト16",[5]現行XD用点数換算表!$F$4,IF(K212="ベスト32",[5]現行XD用点数換算表!$G$4,"")))))))</f>
        <v>0</v>
      </c>
      <c r="M212" s="12"/>
      <c r="N212" s="8">
        <f>IF(M212="",0,IF(M212="優勝",現行XD用点数換算表!$B$5,IF(M212="準優勝",現行XD用点数換算表!$C$5,IF(M212="ベスト4",現行XD用点数換算表!$D$5,IF(M212="ベスト8",現行XD用点数換算表!$E$5,IF(M212="ベスト16",現行XD用点数換算表!$F$5,IF(M212="ベスト32",現行XD用点数換算表!$G$5,"")))))))</f>
        <v>0</v>
      </c>
      <c r="O212" s="12"/>
      <c r="P212" s="8">
        <f>IF(O212="",0,IF(O212="優勝",現行XD用点数換算表!$B$6,IF(O212="準優勝",現行XD用点数換算表!$C$6,IF(O212="ベスト4",現行XD用点数換算表!$D$6,IF(O212="ベスト8",現行XD用点数換算表!$E$6,IF(O212="ベスト16",現行XD用点数換算表!$F$6,IF(O212="ベスト32",現行XD用点数換算表!$G$6,"")))))))</f>
        <v>0</v>
      </c>
      <c r="Q212" s="12"/>
      <c r="R212" s="8">
        <f>IF(Q212="",0,IF(Q212="優勝",現行XD用点数換算表!$B$7,IF(Q212="準優勝",現行XD用点数換算表!$C$7,IF(Q212="ベスト4",現行XD用点数換算表!$D$7,IF(Q212="ベスト8",現行XD用点数換算表!$E$7,現行XD用点数換算表!$F$7)))))</f>
        <v>0</v>
      </c>
      <c r="S212" s="12"/>
      <c r="T212" s="8">
        <f>IF(S212="",0,IF(S212="優勝",現行XD用点数換算表!$B$8,IF(S212="準優勝",現行XD用点数換算表!$C$8,IF(S212="ベスト4",現行XD用点数換算表!$D$8,IF(S212="ベスト8",現行XD用点数換算表!$E$8,現行XD用点数換算表!$F$8)))))</f>
        <v>0</v>
      </c>
      <c r="U212" s="12"/>
      <c r="V212" s="14">
        <f>IF(U212="",0,IF(U212="優勝",現行XD用点数換算表!$B$13,IF(U212="準優勝",現行XD用点数換算表!$C$13,IF(U212="ベスト4",現行XD用点数換算表!$D$13,現行XD用点数換算表!$E$13))))</f>
        <v>0</v>
      </c>
      <c r="W212" s="12"/>
      <c r="X212" s="8">
        <f>IF(W212="",0,IF(W212="優勝",現行XD用点数換算表!$B$14,IF(W212="準優勝",現行XD用点数換算表!$C$14,IF(W212="ベスト4",現行XD用点数換算表!$D$14,現行XD用点数換算表!$E$14))))</f>
        <v>0</v>
      </c>
      <c r="Y212" s="12"/>
      <c r="Z212" s="8">
        <f>IF(Y212="",0,IF(Y212="優勝",[5]現行XD用点数換算表!$B$15,IF(Y212="準優勝",[5]現行XD用点数換算表!$C$15,IF(Y212="ベスト4",[5]現行XD用点数換算表!$D$15,IF(Y212="ベスト8",[5]現行XD用点数換算表!$E$15,IF(Y212="ベスト16",[5]現行XD用点数換算表!$F$15,IF(Y212="ベスト32",[5]現行XD用点数換算表!$G$15,"")))))))</f>
        <v>0</v>
      </c>
      <c r="AA212" s="12"/>
      <c r="AB212" s="8">
        <f>IF(AA212="",0,IF(AA212="優勝",現行XD用点数換算表!$B$16,IF(AA212="準優勝",現行XD用点数換算表!$C$16,IF(AA212="ベスト4",現行XD用点数換算表!$D$16,IF(AA212="ベスト8",現行XD用点数換算表!$E$16,IF(AA212="ベスト16",現行XD用点数換算表!$F$16,IF(AA212="ベスト32",現行XD用点数換算表!$G$16,"")))))))</f>
        <v>0</v>
      </c>
      <c r="AC212" s="12"/>
      <c r="AD212" s="8">
        <f>IF(AC212="",0,IF(AC212="優勝",現行XD用点数換算表!$B$17,IF(AC212="準優勝",現行XD用点数換算表!$C$17,IF(AC212="ベスト4",現行XD用点数換算表!$D$17,IF(AC212="ベスト8",現行XD用点数換算表!$E$17,IF(AC212="ベスト16",現行XD用点数換算表!$F$17,IF(AC212="ベスト32",現行XD用点数換算表!$G$17,"")))))))</f>
        <v>0</v>
      </c>
      <c r="AE212" s="12"/>
      <c r="AF212" s="8">
        <f>IF(AE212="",0,IF(AE212="優勝",現行XD用点数換算表!$B$18,IF(AE212="準優勝",現行XD用点数換算表!$C$18,IF(AE212="ベスト4",現行XD用点数換算表!$D$18,IF(AE212="ベスト8",現行XD用点数換算表!$E$18,現行XD用点数換算表!$F$18)))))</f>
        <v>0</v>
      </c>
      <c r="AG212" s="12"/>
      <c r="AH212" s="8">
        <f>IF(AG212="",0,IF(AG212="優勝",現行XD用点数換算表!$B$19,IF(AG212="準優勝",現行XD用点数換算表!$C$19,IF(AG212="ベスト4",現行XD用点数換算表!$D$19,IF(AG212="ベスト8",現行XD用点数換算表!$E$19,現行XD用点数換算表!$F$19)))))</f>
        <v>0</v>
      </c>
      <c r="AI212" s="8">
        <f t="shared" si="27"/>
        <v>0</v>
      </c>
      <c r="AJ212" s="56">
        <f t="shared" si="23"/>
        <v>0</v>
      </c>
    </row>
    <row r="213" spans="1:36" ht="15" customHeight="1" x14ac:dyDescent="0.55000000000000004">
      <c r="A213" s="57"/>
      <c r="B213" s="12"/>
      <c r="C213" s="12"/>
      <c r="D213" s="12"/>
      <c r="E213" s="8"/>
      <c r="F213" s="8"/>
      <c r="G213" s="12"/>
      <c r="H213" s="13">
        <f>IF(G213="",0,IF(G213="優勝",現行XD用点数換算表!$B$2,IF(G213="準優勝",現行XD用点数換算表!$C$2,IF(G213="ベスト4",現行XD用点数換算表!$D$2,現行XD用点数換算表!$E$2))))</f>
        <v>0</v>
      </c>
      <c r="I213" s="12"/>
      <c r="J213" s="8">
        <f>IF(I213="",0,IF(I213="優勝",現行XD用点数換算表!$B$3,IF(I213="準優勝",現行XD用点数換算表!$C$3,IF(I213="ベスト4",現行XD用点数換算表!$D$3,現行XD用点数換算表!$E$3))))</f>
        <v>0</v>
      </c>
      <c r="K213" s="12"/>
      <c r="L213" s="8">
        <f>IF(K213="",0,IF(K213="優勝",[5]現行XD用点数換算表!$B$4,IF(K213="準優勝",[5]現行XD用点数換算表!$C$4,IF(K213="ベスト4",[5]現行XD用点数換算表!$D$4,IF(K213="ベスト8",[5]現行XD用点数換算表!$E$4,IF(K213="ベスト16",[5]現行XD用点数換算表!$F$4,IF(K213="ベスト32",[5]現行XD用点数換算表!$G$4,"")))))))</f>
        <v>0</v>
      </c>
      <c r="M213" s="12"/>
      <c r="N213" s="8">
        <f>IF(M213="",0,IF(M213="優勝",現行XD用点数換算表!$B$5,IF(M213="準優勝",現行XD用点数換算表!$C$5,IF(M213="ベスト4",現行XD用点数換算表!$D$5,IF(M213="ベスト8",現行XD用点数換算表!$E$5,IF(M213="ベスト16",現行XD用点数換算表!$F$5,IF(M213="ベスト32",現行XD用点数換算表!$G$5,"")))))))</f>
        <v>0</v>
      </c>
      <c r="O213" s="12"/>
      <c r="P213" s="8">
        <f>IF(O213="",0,IF(O213="優勝",現行XD用点数換算表!$B$6,IF(O213="準優勝",現行XD用点数換算表!$C$6,IF(O213="ベスト4",現行XD用点数換算表!$D$6,IF(O213="ベスト8",現行XD用点数換算表!$E$6,IF(O213="ベスト16",現行XD用点数換算表!$F$6,IF(O213="ベスト32",現行XD用点数換算表!$G$6,"")))))))</f>
        <v>0</v>
      </c>
      <c r="Q213" s="12"/>
      <c r="R213" s="8">
        <f>IF(Q213="",0,IF(Q213="優勝",現行XD用点数換算表!$B$7,IF(Q213="準優勝",現行XD用点数換算表!$C$7,IF(Q213="ベスト4",現行XD用点数換算表!$D$7,IF(Q213="ベスト8",現行XD用点数換算表!$E$7,現行XD用点数換算表!$F$7)))))</f>
        <v>0</v>
      </c>
      <c r="S213" s="12"/>
      <c r="T213" s="8">
        <f>IF(S213="",0,IF(S213="優勝",現行XD用点数換算表!$B$8,IF(S213="準優勝",現行XD用点数換算表!$C$8,IF(S213="ベスト4",現行XD用点数換算表!$D$8,IF(S213="ベスト8",現行XD用点数換算表!$E$8,現行XD用点数換算表!$F$8)))))</f>
        <v>0</v>
      </c>
      <c r="U213" s="12"/>
      <c r="V213" s="14">
        <f>IF(U213="",0,IF(U213="優勝",現行XD用点数換算表!$B$13,IF(U213="準優勝",現行XD用点数換算表!$C$13,IF(U213="ベスト4",現行XD用点数換算表!$D$13,現行XD用点数換算表!$E$13))))</f>
        <v>0</v>
      </c>
      <c r="W213" s="12"/>
      <c r="X213" s="8">
        <f>IF(W213="",0,IF(W213="優勝",現行XD用点数換算表!$B$14,IF(W213="準優勝",現行XD用点数換算表!$C$14,IF(W213="ベスト4",現行XD用点数換算表!$D$14,現行XD用点数換算表!$E$14))))</f>
        <v>0</v>
      </c>
      <c r="Y213" s="12"/>
      <c r="Z213" s="8">
        <f>IF(Y213="",0,IF(Y213="優勝",[5]現行XD用点数換算表!$B$15,IF(Y213="準優勝",[5]現行XD用点数換算表!$C$15,IF(Y213="ベスト4",[5]現行XD用点数換算表!$D$15,IF(Y213="ベスト8",[5]現行XD用点数換算表!$E$15,IF(Y213="ベスト16",[5]現行XD用点数換算表!$F$15,IF(Y213="ベスト32",[5]現行XD用点数換算表!$G$15,"")))))))</f>
        <v>0</v>
      </c>
      <c r="AA213" s="12"/>
      <c r="AB213" s="8">
        <f>IF(AA213="",0,IF(AA213="優勝",現行XD用点数換算表!$B$16,IF(AA213="準優勝",現行XD用点数換算表!$C$16,IF(AA213="ベスト4",現行XD用点数換算表!$D$16,IF(AA213="ベスト8",現行XD用点数換算表!$E$16,IF(AA213="ベスト16",現行XD用点数換算表!$F$16,IF(AA213="ベスト32",現行XD用点数換算表!$G$16,"")))))))</f>
        <v>0</v>
      </c>
      <c r="AC213" s="12"/>
      <c r="AD213" s="8">
        <f>IF(AC213="",0,IF(AC213="優勝",現行XD用点数換算表!$B$17,IF(AC213="準優勝",現行XD用点数換算表!$C$17,IF(AC213="ベスト4",現行XD用点数換算表!$D$17,IF(AC213="ベスト8",現行XD用点数換算表!$E$17,IF(AC213="ベスト16",現行XD用点数換算表!$F$17,IF(AC213="ベスト32",現行XD用点数換算表!$G$17,"")))))))</f>
        <v>0</v>
      </c>
      <c r="AE213" s="12"/>
      <c r="AF213" s="8">
        <f>IF(AE213="",0,IF(AE213="優勝",現行XD用点数換算表!$B$18,IF(AE213="準優勝",現行XD用点数換算表!$C$18,IF(AE213="ベスト4",現行XD用点数換算表!$D$18,IF(AE213="ベスト8",現行XD用点数換算表!$E$18,現行XD用点数換算表!$F$18)))))</f>
        <v>0</v>
      </c>
      <c r="AG213" s="12"/>
      <c r="AH213" s="8">
        <f>IF(AG213="",0,IF(AG213="優勝",現行XD用点数換算表!$B$19,IF(AG213="準優勝",現行XD用点数換算表!$C$19,IF(AG213="ベスト4",現行XD用点数換算表!$D$19,IF(AG213="ベスト8",現行XD用点数換算表!$E$19,現行XD用点数換算表!$F$19)))))</f>
        <v>0</v>
      </c>
      <c r="AI213" s="8">
        <f t="shared" si="27"/>
        <v>0</v>
      </c>
      <c r="AJ213" s="57"/>
    </row>
    <row r="214" spans="1:36" ht="15" customHeight="1" x14ac:dyDescent="0.55000000000000004">
      <c r="A214" s="56">
        <v>106</v>
      </c>
      <c r="B214" s="12"/>
      <c r="C214" s="12"/>
      <c r="D214" s="12"/>
      <c r="E214" s="8"/>
      <c r="F214" s="8"/>
      <c r="G214" s="12"/>
      <c r="H214" s="13">
        <f>IF(G214="",0,IF(G214="優勝",現行XD用点数換算表!$B$2,IF(G214="準優勝",現行XD用点数換算表!$C$2,IF(G214="ベスト4",現行XD用点数換算表!$D$2,現行XD用点数換算表!$E$2))))</f>
        <v>0</v>
      </c>
      <c r="I214" s="12"/>
      <c r="J214" s="8">
        <f>IF(I214="",0,IF(I214="優勝",現行XD用点数換算表!$B$3,IF(I214="準優勝",現行XD用点数換算表!$C$3,IF(I214="ベスト4",現行XD用点数換算表!$D$3,現行XD用点数換算表!$E$3))))</f>
        <v>0</v>
      </c>
      <c r="K214" s="12"/>
      <c r="L214" s="8">
        <f>IF(K214="",0,IF(K214="優勝",[5]現行XD用点数換算表!$B$4,IF(K214="準優勝",[5]現行XD用点数換算表!$C$4,IF(K214="ベスト4",[5]現行XD用点数換算表!$D$4,IF(K214="ベスト8",[5]現行XD用点数換算表!$E$4,IF(K214="ベスト16",[5]現行XD用点数換算表!$F$4,IF(K214="ベスト32",[5]現行XD用点数換算表!$G$4,"")))))))</f>
        <v>0</v>
      </c>
      <c r="M214" s="12"/>
      <c r="N214" s="8">
        <f>IF(M214="",0,IF(M214="優勝",現行XD用点数換算表!$B$5,IF(M214="準優勝",現行XD用点数換算表!$C$5,IF(M214="ベスト4",現行XD用点数換算表!$D$5,IF(M214="ベスト8",現行XD用点数換算表!$E$5,IF(M214="ベスト16",現行XD用点数換算表!$F$5,IF(M214="ベスト32",現行XD用点数換算表!$G$5,"")))))))</f>
        <v>0</v>
      </c>
      <c r="O214" s="12"/>
      <c r="P214" s="8">
        <f>IF(O214="",0,IF(O214="優勝",現行XD用点数換算表!$B$6,IF(O214="準優勝",現行XD用点数換算表!$C$6,IF(O214="ベスト4",現行XD用点数換算表!$D$6,IF(O214="ベスト8",現行XD用点数換算表!$E$6,IF(O214="ベスト16",現行XD用点数換算表!$F$6,IF(O214="ベスト32",現行XD用点数換算表!$G$6,"")))))))</f>
        <v>0</v>
      </c>
      <c r="Q214" s="12"/>
      <c r="R214" s="8">
        <f>IF(Q214="",0,IF(Q214="優勝",現行XD用点数換算表!$B$7,IF(Q214="準優勝",現行XD用点数換算表!$C$7,IF(Q214="ベスト4",現行XD用点数換算表!$D$7,IF(Q214="ベスト8",現行XD用点数換算表!$E$7,現行XD用点数換算表!$F$7)))))</f>
        <v>0</v>
      </c>
      <c r="S214" s="12"/>
      <c r="T214" s="8">
        <f>IF(S214="",0,IF(S214="優勝",現行XD用点数換算表!$B$8,IF(S214="準優勝",現行XD用点数換算表!$C$8,IF(S214="ベスト4",現行XD用点数換算表!$D$8,IF(S214="ベスト8",現行XD用点数換算表!$E$8,現行XD用点数換算表!$F$8)))))</f>
        <v>0</v>
      </c>
      <c r="U214" s="12"/>
      <c r="V214" s="14">
        <f>IF(U214="",0,IF(U214="優勝",現行XD用点数換算表!$B$13,IF(U214="準優勝",現行XD用点数換算表!$C$13,IF(U214="ベスト4",現行XD用点数換算表!$D$13,現行XD用点数換算表!$E$13))))</f>
        <v>0</v>
      </c>
      <c r="W214" s="12"/>
      <c r="X214" s="8">
        <f>IF(W214="",0,IF(W214="優勝",現行XD用点数換算表!$B$14,IF(W214="準優勝",現行XD用点数換算表!$C$14,IF(W214="ベスト4",現行XD用点数換算表!$D$14,現行XD用点数換算表!$E$14))))</f>
        <v>0</v>
      </c>
      <c r="Y214" s="12"/>
      <c r="Z214" s="8">
        <f>IF(Y214="",0,IF(Y214="優勝",[5]現行XD用点数換算表!$B$15,IF(Y214="準優勝",[5]現行XD用点数換算表!$C$15,IF(Y214="ベスト4",[5]現行XD用点数換算表!$D$15,IF(Y214="ベスト8",[5]現行XD用点数換算表!$E$15,IF(Y214="ベスト16",[5]現行XD用点数換算表!$F$15,IF(Y214="ベスト32",[5]現行XD用点数換算表!$G$15,"")))))))</f>
        <v>0</v>
      </c>
      <c r="AA214" s="12"/>
      <c r="AB214" s="8">
        <f>IF(AA214="",0,IF(AA214="優勝",現行XD用点数換算表!$B$16,IF(AA214="準優勝",現行XD用点数換算表!$C$16,IF(AA214="ベスト4",現行XD用点数換算表!$D$16,IF(AA214="ベスト8",現行XD用点数換算表!$E$16,IF(AA214="ベスト16",現行XD用点数換算表!$F$16,IF(AA214="ベスト32",現行XD用点数換算表!$G$16,"")))))))</f>
        <v>0</v>
      </c>
      <c r="AC214" s="12"/>
      <c r="AD214" s="8">
        <f>IF(AC214="",0,IF(AC214="優勝",現行XD用点数換算表!$B$17,IF(AC214="準優勝",現行XD用点数換算表!$C$17,IF(AC214="ベスト4",現行XD用点数換算表!$D$17,IF(AC214="ベスト8",現行XD用点数換算表!$E$17,IF(AC214="ベスト16",現行XD用点数換算表!$F$17,IF(AC214="ベスト32",現行XD用点数換算表!$G$17,"")))))))</f>
        <v>0</v>
      </c>
      <c r="AE214" s="12"/>
      <c r="AF214" s="8">
        <f>IF(AE214="",0,IF(AE214="優勝",現行XD用点数換算表!$B$18,IF(AE214="準優勝",現行XD用点数換算表!$C$18,IF(AE214="ベスト4",現行XD用点数換算表!$D$18,IF(AE214="ベスト8",現行XD用点数換算表!$E$18,現行XD用点数換算表!$F$18)))))</f>
        <v>0</v>
      </c>
      <c r="AG214" s="12"/>
      <c r="AH214" s="8">
        <f>IF(AG214="",0,IF(AG214="優勝",現行XD用点数換算表!$B$19,IF(AG214="準優勝",現行XD用点数換算表!$C$19,IF(AG214="ベスト4",現行XD用点数換算表!$D$19,IF(AG214="ベスト8",現行XD用点数換算表!$E$19,現行XD用点数換算表!$F$19)))))</f>
        <v>0</v>
      </c>
      <c r="AI214" s="8">
        <f t="shared" si="27"/>
        <v>0</v>
      </c>
      <c r="AJ214" s="56">
        <f t="shared" si="23"/>
        <v>0</v>
      </c>
    </row>
    <row r="215" spans="1:36" ht="15" customHeight="1" x14ac:dyDescent="0.55000000000000004">
      <c r="A215" s="57"/>
      <c r="B215" s="12"/>
      <c r="C215" s="12"/>
      <c r="D215" s="12"/>
      <c r="E215" s="8"/>
      <c r="F215" s="8"/>
      <c r="G215" s="12"/>
      <c r="H215" s="13">
        <f>IF(G215="",0,IF(G215="優勝",現行XD用点数換算表!$B$2,IF(G215="準優勝",現行XD用点数換算表!$C$2,IF(G215="ベスト4",現行XD用点数換算表!$D$2,現行XD用点数換算表!$E$2))))</f>
        <v>0</v>
      </c>
      <c r="I215" s="12"/>
      <c r="J215" s="8">
        <f>IF(I215="",0,IF(I215="優勝",現行XD用点数換算表!$B$3,IF(I215="準優勝",現行XD用点数換算表!$C$3,IF(I215="ベスト4",現行XD用点数換算表!$D$3,現行XD用点数換算表!$E$3))))</f>
        <v>0</v>
      </c>
      <c r="K215" s="12"/>
      <c r="L215" s="8">
        <f>IF(K215="",0,IF(K215="優勝",[5]現行XD用点数換算表!$B$4,IF(K215="準優勝",[5]現行XD用点数換算表!$C$4,IF(K215="ベスト4",[5]現行XD用点数換算表!$D$4,IF(K215="ベスト8",[5]現行XD用点数換算表!$E$4,IF(K215="ベスト16",[5]現行XD用点数換算表!$F$4,IF(K215="ベスト32",[5]現行XD用点数換算表!$G$4,"")))))))</f>
        <v>0</v>
      </c>
      <c r="M215" s="12"/>
      <c r="N215" s="8">
        <f>IF(M215="",0,IF(M215="優勝",現行XD用点数換算表!$B$5,IF(M215="準優勝",現行XD用点数換算表!$C$5,IF(M215="ベスト4",現行XD用点数換算表!$D$5,IF(M215="ベスト8",現行XD用点数換算表!$E$5,IF(M215="ベスト16",現行XD用点数換算表!$F$5,IF(M215="ベスト32",現行XD用点数換算表!$G$5,"")))))))</f>
        <v>0</v>
      </c>
      <c r="O215" s="12"/>
      <c r="P215" s="8">
        <f>IF(O215="",0,IF(O215="優勝",現行XD用点数換算表!$B$6,IF(O215="準優勝",現行XD用点数換算表!$C$6,IF(O215="ベスト4",現行XD用点数換算表!$D$6,IF(O215="ベスト8",現行XD用点数換算表!$E$6,IF(O215="ベスト16",現行XD用点数換算表!$F$6,IF(O215="ベスト32",現行XD用点数換算表!$G$6,"")))))))</f>
        <v>0</v>
      </c>
      <c r="Q215" s="12"/>
      <c r="R215" s="8">
        <f>IF(Q215="",0,IF(Q215="優勝",現行XD用点数換算表!$B$7,IF(Q215="準優勝",現行XD用点数換算表!$C$7,IF(Q215="ベスト4",現行XD用点数換算表!$D$7,IF(Q215="ベスト8",現行XD用点数換算表!$E$7,現行XD用点数換算表!$F$7)))))</f>
        <v>0</v>
      </c>
      <c r="S215" s="12"/>
      <c r="T215" s="8">
        <f>IF(S215="",0,IF(S215="優勝",現行XD用点数換算表!$B$8,IF(S215="準優勝",現行XD用点数換算表!$C$8,IF(S215="ベスト4",現行XD用点数換算表!$D$8,IF(S215="ベスト8",現行XD用点数換算表!$E$8,現行XD用点数換算表!$F$8)))))</f>
        <v>0</v>
      </c>
      <c r="U215" s="12"/>
      <c r="V215" s="14">
        <f>IF(U215="",0,IF(U215="優勝",現行XD用点数換算表!$B$13,IF(U215="準優勝",現行XD用点数換算表!$C$13,IF(U215="ベスト4",現行XD用点数換算表!$D$13,現行XD用点数換算表!$E$13))))</f>
        <v>0</v>
      </c>
      <c r="W215" s="12"/>
      <c r="X215" s="8">
        <f>IF(W215="",0,IF(W215="優勝",現行XD用点数換算表!$B$14,IF(W215="準優勝",現行XD用点数換算表!$C$14,IF(W215="ベスト4",現行XD用点数換算表!$D$14,現行XD用点数換算表!$E$14))))</f>
        <v>0</v>
      </c>
      <c r="Y215" s="12"/>
      <c r="Z215" s="8">
        <f>IF(Y215="",0,IF(Y215="優勝",[5]現行XD用点数換算表!$B$15,IF(Y215="準優勝",[5]現行XD用点数換算表!$C$15,IF(Y215="ベスト4",[5]現行XD用点数換算表!$D$15,IF(Y215="ベスト8",[5]現行XD用点数換算表!$E$15,IF(Y215="ベスト16",[5]現行XD用点数換算表!$F$15,IF(Y215="ベスト32",[5]現行XD用点数換算表!$G$15,"")))))))</f>
        <v>0</v>
      </c>
      <c r="AA215" s="12"/>
      <c r="AB215" s="8">
        <f>IF(AA215="",0,IF(AA215="優勝",現行XD用点数換算表!$B$16,IF(AA215="準優勝",現行XD用点数換算表!$C$16,IF(AA215="ベスト4",現行XD用点数換算表!$D$16,IF(AA215="ベスト8",現行XD用点数換算表!$E$16,IF(AA215="ベスト16",現行XD用点数換算表!$F$16,IF(AA215="ベスト32",現行XD用点数換算表!$G$16,"")))))))</f>
        <v>0</v>
      </c>
      <c r="AC215" s="12"/>
      <c r="AD215" s="8">
        <f>IF(AC215="",0,IF(AC215="優勝",現行XD用点数換算表!$B$17,IF(AC215="準優勝",現行XD用点数換算表!$C$17,IF(AC215="ベスト4",現行XD用点数換算表!$D$17,IF(AC215="ベスト8",現行XD用点数換算表!$E$17,IF(AC215="ベスト16",現行XD用点数換算表!$F$17,IF(AC215="ベスト32",現行XD用点数換算表!$G$17,"")))))))</f>
        <v>0</v>
      </c>
      <c r="AE215" s="12"/>
      <c r="AF215" s="8">
        <f>IF(AE215="",0,IF(AE215="優勝",現行XD用点数換算表!$B$18,IF(AE215="準優勝",現行XD用点数換算表!$C$18,IF(AE215="ベスト4",現行XD用点数換算表!$D$18,IF(AE215="ベスト8",現行XD用点数換算表!$E$18,現行XD用点数換算表!$F$18)))))</f>
        <v>0</v>
      </c>
      <c r="AG215" s="12"/>
      <c r="AH215" s="8">
        <f>IF(AG215="",0,IF(AG215="優勝",現行XD用点数換算表!$B$19,IF(AG215="準優勝",現行XD用点数換算表!$C$19,IF(AG215="ベスト4",現行XD用点数換算表!$D$19,IF(AG215="ベスト8",現行XD用点数換算表!$E$19,現行XD用点数換算表!$F$19)))))</f>
        <v>0</v>
      </c>
      <c r="AI215" s="8">
        <f t="shared" si="27"/>
        <v>0</v>
      </c>
      <c r="AJ215" s="57"/>
    </row>
    <row r="216" spans="1:36" ht="15" customHeight="1" x14ac:dyDescent="0.55000000000000004">
      <c r="A216" s="56">
        <v>107</v>
      </c>
      <c r="B216" s="12"/>
      <c r="C216" s="12"/>
      <c r="D216" s="12"/>
      <c r="E216" s="8"/>
      <c r="F216" s="8"/>
      <c r="G216" s="12"/>
      <c r="H216" s="13">
        <f>IF(G216="",0,IF(G216="優勝",現行XD用点数換算表!$B$2,IF(G216="準優勝",現行XD用点数換算表!$C$2,IF(G216="ベスト4",現行XD用点数換算表!$D$2,現行XD用点数換算表!$E$2))))</f>
        <v>0</v>
      </c>
      <c r="I216" s="12"/>
      <c r="J216" s="8">
        <f>IF(I216="",0,IF(I216="優勝",現行XD用点数換算表!$B$3,IF(I216="準優勝",現行XD用点数換算表!$C$3,IF(I216="ベスト4",現行XD用点数換算表!$D$3,現行XD用点数換算表!$E$3))))</f>
        <v>0</v>
      </c>
      <c r="K216" s="12"/>
      <c r="L216" s="8">
        <f>IF(K216="",0,IF(K216="優勝",[5]現行XD用点数換算表!$B$4,IF(K216="準優勝",[5]現行XD用点数換算表!$C$4,IF(K216="ベスト4",[5]現行XD用点数換算表!$D$4,IF(K216="ベスト8",[5]現行XD用点数換算表!$E$4,IF(K216="ベスト16",[5]現行XD用点数換算表!$F$4,IF(K216="ベスト32",[5]現行XD用点数換算表!$G$4,"")))))))</f>
        <v>0</v>
      </c>
      <c r="M216" s="12"/>
      <c r="N216" s="8">
        <f>IF(M216="",0,IF(M216="優勝",現行XD用点数換算表!$B$5,IF(M216="準優勝",現行XD用点数換算表!$C$5,IF(M216="ベスト4",現行XD用点数換算表!$D$5,IF(M216="ベスト8",現行XD用点数換算表!$E$5,IF(M216="ベスト16",現行XD用点数換算表!$F$5,IF(M216="ベスト32",現行XD用点数換算表!$G$5,"")))))))</f>
        <v>0</v>
      </c>
      <c r="O216" s="12"/>
      <c r="P216" s="8">
        <f>IF(O216="",0,IF(O216="優勝",現行XD用点数換算表!$B$6,IF(O216="準優勝",現行XD用点数換算表!$C$6,IF(O216="ベスト4",現行XD用点数換算表!$D$6,IF(O216="ベスト8",現行XD用点数換算表!$E$6,IF(O216="ベスト16",現行XD用点数換算表!$F$6,IF(O216="ベスト32",現行XD用点数換算表!$G$6,"")))))))</f>
        <v>0</v>
      </c>
      <c r="Q216" s="12"/>
      <c r="R216" s="8">
        <f>IF(Q216="",0,IF(Q216="優勝",現行XD用点数換算表!$B$7,IF(Q216="準優勝",現行XD用点数換算表!$C$7,IF(Q216="ベスト4",現行XD用点数換算表!$D$7,IF(Q216="ベスト8",現行XD用点数換算表!$E$7,現行XD用点数換算表!$F$7)))))</f>
        <v>0</v>
      </c>
      <c r="S216" s="12"/>
      <c r="T216" s="8">
        <f>IF(S216="",0,IF(S216="優勝",現行XD用点数換算表!$B$8,IF(S216="準優勝",現行XD用点数換算表!$C$8,IF(S216="ベスト4",現行XD用点数換算表!$D$8,IF(S216="ベスト8",現行XD用点数換算表!$E$8,現行XD用点数換算表!$F$8)))))</f>
        <v>0</v>
      </c>
      <c r="U216" s="12"/>
      <c r="V216" s="14">
        <f>IF(U216="",0,IF(U216="優勝",現行XD用点数換算表!$B$13,IF(U216="準優勝",現行XD用点数換算表!$C$13,IF(U216="ベスト4",現行XD用点数換算表!$D$13,現行XD用点数換算表!$E$13))))</f>
        <v>0</v>
      </c>
      <c r="W216" s="12"/>
      <c r="X216" s="8">
        <f>IF(W216="",0,IF(W216="優勝",現行XD用点数換算表!$B$14,IF(W216="準優勝",現行XD用点数換算表!$C$14,IF(W216="ベスト4",現行XD用点数換算表!$D$14,現行XD用点数換算表!$E$14))))</f>
        <v>0</v>
      </c>
      <c r="Y216" s="12"/>
      <c r="Z216" s="8">
        <f>IF(Y216="",0,IF(Y216="優勝",[5]現行XD用点数換算表!$B$15,IF(Y216="準優勝",[5]現行XD用点数換算表!$C$15,IF(Y216="ベスト4",[5]現行XD用点数換算表!$D$15,IF(Y216="ベスト8",[5]現行XD用点数換算表!$E$15,IF(Y216="ベスト16",[5]現行XD用点数換算表!$F$15,IF(Y216="ベスト32",[5]現行XD用点数換算表!$G$15,"")))))))</f>
        <v>0</v>
      </c>
      <c r="AA216" s="12"/>
      <c r="AB216" s="8">
        <f>IF(AA216="",0,IF(AA216="優勝",現行XD用点数換算表!$B$16,IF(AA216="準優勝",現行XD用点数換算表!$C$16,IF(AA216="ベスト4",現行XD用点数換算表!$D$16,IF(AA216="ベスト8",現行XD用点数換算表!$E$16,IF(AA216="ベスト16",現行XD用点数換算表!$F$16,IF(AA216="ベスト32",現行XD用点数換算表!$G$16,"")))))))</f>
        <v>0</v>
      </c>
      <c r="AC216" s="12"/>
      <c r="AD216" s="8">
        <f>IF(AC216="",0,IF(AC216="優勝",現行XD用点数換算表!$B$17,IF(AC216="準優勝",現行XD用点数換算表!$C$17,IF(AC216="ベスト4",現行XD用点数換算表!$D$17,IF(AC216="ベスト8",現行XD用点数換算表!$E$17,IF(AC216="ベスト16",現行XD用点数換算表!$F$17,IF(AC216="ベスト32",現行XD用点数換算表!$G$17,"")))))))</f>
        <v>0</v>
      </c>
      <c r="AE216" s="12"/>
      <c r="AF216" s="8">
        <f>IF(AE216="",0,IF(AE216="優勝",現行XD用点数換算表!$B$18,IF(AE216="準優勝",現行XD用点数換算表!$C$18,IF(AE216="ベスト4",現行XD用点数換算表!$D$18,IF(AE216="ベスト8",現行XD用点数換算表!$E$18,現行XD用点数換算表!$F$18)))))</f>
        <v>0</v>
      </c>
      <c r="AG216" s="12"/>
      <c r="AH216" s="8">
        <f>IF(AG216="",0,IF(AG216="優勝",現行XD用点数換算表!$B$19,IF(AG216="準優勝",現行XD用点数換算表!$C$19,IF(AG216="ベスト4",現行XD用点数換算表!$D$19,IF(AG216="ベスト8",現行XD用点数換算表!$E$19,現行XD用点数換算表!$F$19)))))</f>
        <v>0</v>
      </c>
      <c r="AI216" s="8">
        <f t="shared" si="27"/>
        <v>0</v>
      </c>
      <c r="AJ216" s="56">
        <f t="shared" si="23"/>
        <v>0</v>
      </c>
    </row>
    <row r="217" spans="1:36" ht="15" customHeight="1" x14ac:dyDescent="0.55000000000000004">
      <c r="A217" s="57"/>
      <c r="B217" s="12"/>
      <c r="C217" s="12"/>
      <c r="D217" s="12"/>
      <c r="E217" s="8"/>
      <c r="F217" s="8"/>
      <c r="G217" s="12"/>
      <c r="H217" s="13">
        <f>IF(G217="",0,IF(G217="優勝",現行XD用点数換算表!$B$2,IF(G217="準優勝",現行XD用点数換算表!$C$2,IF(G217="ベスト4",現行XD用点数換算表!$D$2,現行XD用点数換算表!$E$2))))</f>
        <v>0</v>
      </c>
      <c r="I217" s="12"/>
      <c r="J217" s="8">
        <f>IF(I217="",0,IF(I217="優勝",現行XD用点数換算表!$B$3,IF(I217="準優勝",現行XD用点数換算表!$C$3,IF(I217="ベスト4",現行XD用点数換算表!$D$3,現行XD用点数換算表!$E$3))))</f>
        <v>0</v>
      </c>
      <c r="K217" s="12"/>
      <c r="L217" s="8">
        <f>IF(K217="",0,IF(K217="優勝",[5]現行XD用点数換算表!$B$4,IF(K217="準優勝",[5]現行XD用点数換算表!$C$4,IF(K217="ベスト4",[5]現行XD用点数換算表!$D$4,IF(K217="ベスト8",[5]現行XD用点数換算表!$E$4,IF(K217="ベスト16",[5]現行XD用点数換算表!$F$4,IF(K217="ベスト32",[5]現行XD用点数換算表!$G$4,"")))))))</f>
        <v>0</v>
      </c>
      <c r="M217" s="12"/>
      <c r="N217" s="8">
        <f>IF(M217="",0,IF(M217="優勝",現行XD用点数換算表!$B$5,IF(M217="準優勝",現行XD用点数換算表!$C$5,IF(M217="ベスト4",現行XD用点数換算表!$D$5,IF(M217="ベスト8",現行XD用点数換算表!$E$5,IF(M217="ベスト16",現行XD用点数換算表!$F$5,IF(M217="ベスト32",現行XD用点数換算表!$G$5,"")))))))</f>
        <v>0</v>
      </c>
      <c r="O217" s="12"/>
      <c r="P217" s="8">
        <f>IF(O217="",0,IF(O217="優勝",現行XD用点数換算表!$B$6,IF(O217="準優勝",現行XD用点数換算表!$C$6,IF(O217="ベスト4",現行XD用点数換算表!$D$6,IF(O217="ベスト8",現行XD用点数換算表!$E$6,IF(O217="ベスト16",現行XD用点数換算表!$F$6,IF(O217="ベスト32",現行XD用点数換算表!$G$6,"")))))))</f>
        <v>0</v>
      </c>
      <c r="Q217" s="12"/>
      <c r="R217" s="8">
        <f>IF(Q217="",0,IF(Q217="優勝",現行XD用点数換算表!$B$7,IF(Q217="準優勝",現行XD用点数換算表!$C$7,IF(Q217="ベスト4",現行XD用点数換算表!$D$7,IF(Q217="ベスト8",現行XD用点数換算表!$E$7,現行XD用点数換算表!$F$7)))))</f>
        <v>0</v>
      </c>
      <c r="S217" s="12"/>
      <c r="T217" s="8">
        <f>IF(S217="",0,IF(S217="優勝",現行XD用点数換算表!$B$8,IF(S217="準優勝",現行XD用点数換算表!$C$8,IF(S217="ベスト4",現行XD用点数換算表!$D$8,IF(S217="ベスト8",現行XD用点数換算表!$E$8,現行XD用点数換算表!$F$8)))))</f>
        <v>0</v>
      </c>
      <c r="U217" s="12"/>
      <c r="V217" s="14">
        <f>IF(U217="",0,IF(U217="優勝",現行XD用点数換算表!$B$13,IF(U217="準優勝",現行XD用点数換算表!$C$13,IF(U217="ベスト4",現行XD用点数換算表!$D$13,現行XD用点数換算表!$E$13))))</f>
        <v>0</v>
      </c>
      <c r="W217" s="12"/>
      <c r="X217" s="8">
        <f>IF(W217="",0,IF(W217="優勝",現行XD用点数換算表!$B$14,IF(W217="準優勝",現行XD用点数換算表!$C$14,IF(W217="ベスト4",現行XD用点数換算表!$D$14,現行XD用点数換算表!$E$14))))</f>
        <v>0</v>
      </c>
      <c r="Y217" s="12"/>
      <c r="Z217" s="8">
        <f>IF(Y217="",0,IF(Y217="優勝",[5]現行XD用点数換算表!$B$15,IF(Y217="準優勝",[5]現行XD用点数換算表!$C$15,IF(Y217="ベスト4",[5]現行XD用点数換算表!$D$15,IF(Y217="ベスト8",[5]現行XD用点数換算表!$E$15,IF(Y217="ベスト16",[5]現行XD用点数換算表!$F$15,IF(Y217="ベスト32",[5]現行XD用点数換算表!$G$15,"")))))))</f>
        <v>0</v>
      </c>
      <c r="AA217" s="12"/>
      <c r="AB217" s="8">
        <f>IF(AA217="",0,IF(AA217="優勝",現行XD用点数換算表!$B$16,IF(AA217="準優勝",現行XD用点数換算表!$C$16,IF(AA217="ベスト4",現行XD用点数換算表!$D$16,IF(AA217="ベスト8",現行XD用点数換算表!$E$16,IF(AA217="ベスト16",現行XD用点数換算表!$F$16,IF(AA217="ベスト32",現行XD用点数換算表!$G$16,"")))))))</f>
        <v>0</v>
      </c>
      <c r="AC217" s="12"/>
      <c r="AD217" s="8">
        <f>IF(AC217="",0,IF(AC217="優勝",現行XD用点数換算表!$B$17,IF(AC217="準優勝",現行XD用点数換算表!$C$17,IF(AC217="ベスト4",現行XD用点数換算表!$D$17,IF(AC217="ベスト8",現行XD用点数換算表!$E$17,IF(AC217="ベスト16",現行XD用点数換算表!$F$17,IF(AC217="ベスト32",現行XD用点数換算表!$G$17,"")))))))</f>
        <v>0</v>
      </c>
      <c r="AE217" s="12"/>
      <c r="AF217" s="8">
        <f>IF(AE217="",0,IF(AE217="優勝",現行XD用点数換算表!$B$18,IF(AE217="準優勝",現行XD用点数換算表!$C$18,IF(AE217="ベスト4",現行XD用点数換算表!$D$18,IF(AE217="ベスト8",現行XD用点数換算表!$E$18,現行XD用点数換算表!$F$18)))))</f>
        <v>0</v>
      </c>
      <c r="AG217" s="12"/>
      <c r="AH217" s="8">
        <f>IF(AG217="",0,IF(AG217="優勝",現行XD用点数換算表!$B$19,IF(AG217="準優勝",現行XD用点数換算表!$C$19,IF(AG217="ベスト4",現行XD用点数換算表!$D$19,IF(AG217="ベスト8",現行XD用点数換算表!$E$19,現行XD用点数換算表!$F$19)))))</f>
        <v>0</v>
      </c>
      <c r="AI217" s="8">
        <f t="shared" si="27"/>
        <v>0</v>
      </c>
      <c r="AJ217" s="57"/>
    </row>
    <row r="218" spans="1:36" ht="15" customHeight="1" x14ac:dyDescent="0.55000000000000004">
      <c r="A218" s="56">
        <v>108</v>
      </c>
      <c r="B218" s="12"/>
      <c r="C218" s="12"/>
      <c r="D218" s="12"/>
      <c r="E218" s="8"/>
      <c r="F218" s="8"/>
      <c r="G218" s="12"/>
      <c r="H218" s="13">
        <f>IF(G218="",0,IF(G218="優勝",現行XD用点数換算表!$B$2,IF(G218="準優勝",現行XD用点数換算表!$C$2,IF(G218="ベスト4",現行XD用点数換算表!$D$2,現行XD用点数換算表!$E$2))))</f>
        <v>0</v>
      </c>
      <c r="I218" s="12"/>
      <c r="J218" s="8">
        <f>IF(I218="",0,IF(I218="優勝",現行XD用点数換算表!$B$3,IF(I218="準優勝",現行XD用点数換算表!$C$3,IF(I218="ベスト4",現行XD用点数換算表!$D$3,現行XD用点数換算表!$E$3))))</f>
        <v>0</v>
      </c>
      <c r="K218" s="12"/>
      <c r="L218" s="8">
        <f>IF(K218="",0,IF(K218="優勝",[5]現行XD用点数換算表!$B$4,IF(K218="準優勝",[5]現行XD用点数換算表!$C$4,IF(K218="ベスト4",[5]現行XD用点数換算表!$D$4,IF(K218="ベスト8",[5]現行XD用点数換算表!$E$4,IF(K218="ベスト16",[5]現行XD用点数換算表!$F$4,IF(K218="ベスト32",[5]現行XD用点数換算表!$G$4,"")))))))</f>
        <v>0</v>
      </c>
      <c r="M218" s="12"/>
      <c r="N218" s="8">
        <f>IF(M218="",0,IF(M218="優勝",現行XD用点数換算表!$B$5,IF(M218="準優勝",現行XD用点数換算表!$C$5,IF(M218="ベスト4",現行XD用点数換算表!$D$5,IF(M218="ベスト8",現行XD用点数換算表!$E$5,IF(M218="ベスト16",現行XD用点数換算表!$F$5,IF(M218="ベスト32",現行XD用点数換算表!$G$5,"")))))))</f>
        <v>0</v>
      </c>
      <c r="O218" s="12"/>
      <c r="P218" s="8">
        <f>IF(O218="",0,IF(O218="優勝",現行XD用点数換算表!$B$6,IF(O218="準優勝",現行XD用点数換算表!$C$6,IF(O218="ベスト4",現行XD用点数換算表!$D$6,IF(O218="ベスト8",現行XD用点数換算表!$E$6,IF(O218="ベスト16",現行XD用点数換算表!$F$6,IF(O218="ベスト32",現行XD用点数換算表!$G$6,"")))))))</f>
        <v>0</v>
      </c>
      <c r="Q218" s="12"/>
      <c r="R218" s="8">
        <f>IF(Q218="",0,IF(Q218="優勝",現行XD用点数換算表!$B$7,IF(Q218="準優勝",現行XD用点数換算表!$C$7,IF(Q218="ベスト4",現行XD用点数換算表!$D$7,IF(Q218="ベスト8",現行XD用点数換算表!$E$7,現行XD用点数換算表!$F$7)))))</f>
        <v>0</v>
      </c>
      <c r="S218" s="12"/>
      <c r="T218" s="8">
        <f>IF(S218="",0,IF(S218="優勝",現行XD用点数換算表!$B$8,IF(S218="準優勝",現行XD用点数換算表!$C$8,IF(S218="ベスト4",現行XD用点数換算表!$D$8,IF(S218="ベスト8",現行XD用点数換算表!$E$8,現行XD用点数換算表!$F$8)))))</f>
        <v>0</v>
      </c>
      <c r="U218" s="12"/>
      <c r="V218" s="14">
        <f>IF(U218="",0,IF(U218="優勝",現行XD用点数換算表!$B$13,IF(U218="準優勝",現行XD用点数換算表!$C$13,IF(U218="ベスト4",現行XD用点数換算表!$D$13,現行XD用点数換算表!$E$13))))</f>
        <v>0</v>
      </c>
      <c r="W218" s="12"/>
      <c r="X218" s="8">
        <f>IF(W218="",0,IF(W218="優勝",現行XD用点数換算表!$B$14,IF(W218="準優勝",現行XD用点数換算表!$C$14,IF(W218="ベスト4",現行XD用点数換算表!$D$14,現行XD用点数換算表!$E$14))))</f>
        <v>0</v>
      </c>
      <c r="Y218" s="12"/>
      <c r="Z218" s="8">
        <f>IF(Y218="",0,IF(Y218="優勝",[5]現行XD用点数換算表!$B$15,IF(Y218="準優勝",[5]現行XD用点数換算表!$C$15,IF(Y218="ベスト4",[5]現行XD用点数換算表!$D$15,IF(Y218="ベスト8",[5]現行XD用点数換算表!$E$15,IF(Y218="ベスト16",[5]現行XD用点数換算表!$F$15,IF(Y218="ベスト32",[5]現行XD用点数換算表!$G$15,"")))))))</f>
        <v>0</v>
      </c>
      <c r="AA218" s="12"/>
      <c r="AB218" s="8">
        <f>IF(AA218="",0,IF(AA218="優勝",現行XD用点数換算表!$B$16,IF(AA218="準優勝",現行XD用点数換算表!$C$16,IF(AA218="ベスト4",現行XD用点数換算表!$D$16,IF(AA218="ベスト8",現行XD用点数換算表!$E$16,IF(AA218="ベスト16",現行XD用点数換算表!$F$16,IF(AA218="ベスト32",現行XD用点数換算表!$G$16,"")))))))</f>
        <v>0</v>
      </c>
      <c r="AC218" s="12"/>
      <c r="AD218" s="8">
        <f>IF(AC218="",0,IF(AC218="優勝",現行XD用点数換算表!$B$17,IF(AC218="準優勝",現行XD用点数換算表!$C$17,IF(AC218="ベスト4",現行XD用点数換算表!$D$17,IF(AC218="ベスト8",現行XD用点数換算表!$E$17,IF(AC218="ベスト16",現行XD用点数換算表!$F$17,IF(AC218="ベスト32",現行XD用点数換算表!$G$17,"")))))))</f>
        <v>0</v>
      </c>
      <c r="AE218" s="12"/>
      <c r="AF218" s="8">
        <f>IF(AE218="",0,IF(AE218="優勝",現行XD用点数換算表!$B$18,IF(AE218="準優勝",現行XD用点数換算表!$C$18,IF(AE218="ベスト4",現行XD用点数換算表!$D$18,IF(AE218="ベスト8",現行XD用点数換算表!$E$18,現行XD用点数換算表!$F$18)))))</f>
        <v>0</v>
      </c>
      <c r="AG218" s="12"/>
      <c r="AH218" s="8">
        <f>IF(AG218="",0,IF(AG218="優勝",現行XD用点数換算表!$B$19,IF(AG218="準優勝",現行XD用点数換算表!$C$19,IF(AG218="ベスト4",現行XD用点数換算表!$D$19,IF(AG218="ベスト8",現行XD用点数換算表!$E$19,現行XD用点数換算表!$F$19)))))</f>
        <v>0</v>
      </c>
      <c r="AI218" s="8">
        <f t="shared" si="27"/>
        <v>0</v>
      </c>
      <c r="AJ218" s="56">
        <f t="shared" si="23"/>
        <v>0</v>
      </c>
    </row>
    <row r="219" spans="1:36" ht="15" customHeight="1" x14ac:dyDescent="0.55000000000000004">
      <c r="A219" s="57"/>
      <c r="B219" s="12"/>
      <c r="C219" s="12"/>
      <c r="D219" s="12"/>
      <c r="E219" s="8"/>
      <c r="F219" s="8"/>
      <c r="G219" s="12"/>
      <c r="H219" s="13">
        <f>IF(G219="",0,IF(G219="優勝",現行XD用点数換算表!$B$2,IF(G219="準優勝",現行XD用点数換算表!$C$2,IF(G219="ベスト4",現行XD用点数換算表!$D$2,現行XD用点数換算表!$E$2))))</f>
        <v>0</v>
      </c>
      <c r="I219" s="12"/>
      <c r="J219" s="8">
        <f>IF(I219="",0,IF(I219="優勝",現行XD用点数換算表!$B$3,IF(I219="準優勝",現行XD用点数換算表!$C$3,IF(I219="ベスト4",現行XD用点数換算表!$D$3,現行XD用点数換算表!$E$3))))</f>
        <v>0</v>
      </c>
      <c r="K219" s="12"/>
      <c r="L219" s="8">
        <f>IF(K219="",0,IF(K219="優勝",[5]現行XD用点数換算表!$B$4,IF(K219="準優勝",[5]現行XD用点数換算表!$C$4,IF(K219="ベスト4",[5]現行XD用点数換算表!$D$4,IF(K219="ベスト8",[5]現行XD用点数換算表!$E$4,IF(K219="ベスト16",[5]現行XD用点数換算表!$F$4,IF(K219="ベスト32",[5]現行XD用点数換算表!$G$4,"")))))))</f>
        <v>0</v>
      </c>
      <c r="M219" s="12"/>
      <c r="N219" s="8">
        <f>IF(M219="",0,IF(M219="優勝",現行XD用点数換算表!$B$5,IF(M219="準優勝",現行XD用点数換算表!$C$5,IF(M219="ベスト4",現行XD用点数換算表!$D$5,IF(M219="ベスト8",現行XD用点数換算表!$E$5,IF(M219="ベスト16",現行XD用点数換算表!$F$5,IF(M219="ベスト32",現行XD用点数換算表!$G$5,"")))))))</f>
        <v>0</v>
      </c>
      <c r="O219" s="12"/>
      <c r="P219" s="8">
        <f>IF(O219="",0,IF(O219="優勝",現行XD用点数換算表!$B$6,IF(O219="準優勝",現行XD用点数換算表!$C$6,IF(O219="ベスト4",現行XD用点数換算表!$D$6,IF(O219="ベスト8",現行XD用点数換算表!$E$6,IF(O219="ベスト16",現行XD用点数換算表!$F$6,IF(O219="ベスト32",現行XD用点数換算表!$G$6,"")))))))</f>
        <v>0</v>
      </c>
      <c r="Q219" s="12"/>
      <c r="R219" s="8">
        <f>IF(Q219="",0,IF(Q219="優勝",現行XD用点数換算表!$B$7,IF(Q219="準優勝",現行XD用点数換算表!$C$7,IF(Q219="ベスト4",現行XD用点数換算表!$D$7,IF(Q219="ベスト8",現行XD用点数換算表!$E$7,現行XD用点数換算表!$F$7)))))</f>
        <v>0</v>
      </c>
      <c r="S219" s="12"/>
      <c r="T219" s="8">
        <f>IF(S219="",0,IF(S219="優勝",現行XD用点数換算表!$B$8,IF(S219="準優勝",現行XD用点数換算表!$C$8,IF(S219="ベスト4",現行XD用点数換算表!$D$8,IF(S219="ベスト8",現行XD用点数換算表!$E$8,現行XD用点数換算表!$F$8)))))</f>
        <v>0</v>
      </c>
      <c r="U219" s="12"/>
      <c r="V219" s="14">
        <f>IF(U219="",0,IF(U219="優勝",現行XD用点数換算表!$B$13,IF(U219="準優勝",現行XD用点数換算表!$C$13,IF(U219="ベスト4",現行XD用点数換算表!$D$13,現行XD用点数換算表!$E$13))))</f>
        <v>0</v>
      </c>
      <c r="W219" s="12"/>
      <c r="X219" s="8">
        <f>IF(W219="",0,IF(W219="優勝",現行XD用点数換算表!$B$14,IF(W219="準優勝",現行XD用点数換算表!$C$14,IF(W219="ベスト4",現行XD用点数換算表!$D$14,現行XD用点数換算表!$E$14))))</f>
        <v>0</v>
      </c>
      <c r="Y219" s="12"/>
      <c r="Z219" s="8">
        <f>IF(Y219="",0,IF(Y219="優勝",[5]現行XD用点数換算表!$B$15,IF(Y219="準優勝",[5]現行XD用点数換算表!$C$15,IF(Y219="ベスト4",[5]現行XD用点数換算表!$D$15,IF(Y219="ベスト8",[5]現行XD用点数換算表!$E$15,IF(Y219="ベスト16",[5]現行XD用点数換算表!$F$15,IF(Y219="ベスト32",[5]現行XD用点数換算表!$G$15,"")))))))</f>
        <v>0</v>
      </c>
      <c r="AA219" s="12"/>
      <c r="AB219" s="8">
        <f>IF(AA219="",0,IF(AA219="優勝",現行XD用点数換算表!$B$16,IF(AA219="準優勝",現行XD用点数換算表!$C$16,IF(AA219="ベスト4",現行XD用点数換算表!$D$16,IF(AA219="ベスト8",現行XD用点数換算表!$E$16,IF(AA219="ベスト16",現行XD用点数換算表!$F$16,IF(AA219="ベスト32",現行XD用点数換算表!$G$16,"")))))))</f>
        <v>0</v>
      </c>
      <c r="AC219" s="12"/>
      <c r="AD219" s="8">
        <f>IF(AC219="",0,IF(AC219="優勝",現行XD用点数換算表!$B$17,IF(AC219="準優勝",現行XD用点数換算表!$C$17,IF(AC219="ベスト4",現行XD用点数換算表!$D$17,IF(AC219="ベスト8",現行XD用点数換算表!$E$17,IF(AC219="ベスト16",現行XD用点数換算表!$F$17,IF(AC219="ベスト32",現行XD用点数換算表!$G$17,"")))))))</f>
        <v>0</v>
      </c>
      <c r="AE219" s="12"/>
      <c r="AF219" s="8">
        <f>IF(AE219="",0,IF(AE219="優勝",現行XD用点数換算表!$B$18,IF(AE219="準優勝",現行XD用点数換算表!$C$18,IF(AE219="ベスト4",現行XD用点数換算表!$D$18,IF(AE219="ベスト8",現行XD用点数換算表!$E$18,現行XD用点数換算表!$F$18)))))</f>
        <v>0</v>
      </c>
      <c r="AG219" s="12"/>
      <c r="AH219" s="8">
        <f>IF(AG219="",0,IF(AG219="優勝",現行XD用点数換算表!$B$19,IF(AG219="準優勝",現行XD用点数換算表!$C$19,IF(AG219="ベスト4",現行XD用点数換算表!$D$19,IF(AG219="ベスト8",現行XD用点数換算表!$E$19,現行XD用点数換算表!$F$19)))))</f>
        <v>0</v>
      </c>
      <c r="AI219" s="8">
        <f t="shared" si="27"/>
        <v>0</v>
      </c>
      <c r="AJ219" s="57"/>
    </row>
    <row r="220" spans="1:36" ht="15" customHeight="1" x14ac:dyDescent="0.55000000000000004">
      <c r="A220" s="56">
        <v>109</v>
      </c>
      <c r="B220" s="12"/>
      <c r="C220" s="12"/>
      <c r="D220" s="12"/>
      <c r="E220" s="8"/>
      <c r="F220" s="8"/>
      <c r="G220" s="12"/>
      <c r="H220" s="13">
        <f>IF(G220="",0,IF(G220="優勝",現行XD用点数換算表!$B$2,IF(G220="準優勝",現行XD用点数換算表!$C$2,IF(G220="ベスト4",現行XD用点数換算表!$D$2,現行XD用点数換算表!$E$2))))</f>
        <v>0</v>
      </c>
      <c r="I220" s="12"/>
      <c r="J220" s="8">
        <f>IF(I220="",0,IF(I220="優勝",現行XD用点数換算表!$B$3,IF(I220="準優勝",現行XD用点数換算表!$C$3,IF(I220="ベスト4",現行XD用点数換算表!$D$3,現行XD用点数換算表!$E$3))))</f>
        <v>0</v>
      </c>
      <c r="K220" s="12"/>
      <c r="L220" s="8">
        <f>IF(K220="",0,IF(K220="優勝",[5]現行XD用点数換算表!$B$4,IF(K220="準優勝",[5]現行XD用点数換算表!$C$4,IF(K220="ベスト4",[5]現行XD用点数換算表!$D$4,IF(K220="ベスト8",[5]現行XD用点数換算表!$E$4,IF(K220="ベスト16",[5]現行XD用点数換算表!$F$4,IF(K220="ベスト32",[5]現行XD用点数換算表!$G$4,"")))))))</f>
        <v>0</v>
      </c>
      <c r="M220" s="12"/>
      <c r="N220" s="8">
        <f>IF(M220="",0,IF(M220="優勝",現行XD用点数換算表!$B$5,IF(M220="準優勝",現行XD用点数換算表!$C$5,IF(M220="ベスト4",現行XD用点数換算表!$D$5,IF(M220="ベスト8",現行XD用点数換算表!$E$5,IF(M220="ベスト16",現行XD用点数換算表!$F$5,IF(M220="ベスト32",現行XD用点数換算表!$G$5,"")))))))</f>
        <v>0</v>
      </c>
      <c r="O220" s="12"/>
      <c r="P220" s="8">
        <f>IF(O220="",0,IF(O220="優勝",現行XD用点数換算表!$B$6,IF(O220="準優勝",現行XD用点数換算表!$C$6,IF(O220="ベスト4",現行XD用点数換算表!$D$6,IF(O220="ベスト8",現行XD用点数換算表!$E$6,IF(O220="ベスト16",現行XD用点数換算表!$F$6,IF(O220="ベスト32",現行XD用点数換算表!$G$6,"")))))))</f>
        <v>0</v>
      </c>
      <c r="Q220" s="12"/>
      <c r="R220" s="8">
        <f>IF(Q220="",0,IF(Q220="優勝",現行XD用点数換算表!$B$7,IF(Q220="準優勝",現行XD用点数換算表!$C$7,IF(Q220="ベスト4",現行XD用点数換算表!$D$7,IF(Q220="ベスト8",現行XD用点数換算表!$E$7,現行XD用点数換算表!$F$7)))))</f>
        <v>0</v>
      </c>
      <c r="S220" s="12"/>
      <c r="T220" s="8">
        <f>IF(S220="",0,IF(S220="優勝",現行XD用点数換算表!$B$8,IF(S220="準優勝",現行XD用点数換算表!$C$8,IF(S220="ベスト4",現行XD用点数換算表!$D$8,IF(S220="ベスト8",現行XD用点数換算表!$E$8,現行XD用点数換算表!$F$8)))))</f>
        <v>0</v>
      </c>
      <c r="U220" s="12"/>
      <c r="V220" s="14">
        <f>IF(U220="",0,IF(U220="優勝",現行XD用点数換算表!$B$13,IF(U220="準優勝",現行XD用点数換算表!$C$13,IF(U220="ベスト4",現行XD用点数換算表!$D$13,現行XD用点数換算表!$E$13))))</f>
        <v>0</v>
      </c>
      <c r="W220" s="12"/>
      <c r="X220" s="8">
        <f>IF(W220="",0,IF(W220="優勝",現行XD用点数換算表!$B$14,IF(W220="準優勝",現行XD用点数換算表!$C$14,IF(W220="ベスト4",現行XD用点数換算表!$D$14,現行XD用点数換算表!$E$14))))</f>
        <v>0</v>
      </c>
      <c r="Y220" s="12"/>
      <c r="Z220" s="8">
        <f>IF(Y220="",0,IF(Y220="優勝",[5]現行XD用点数換算表!$B$15,IF(Y220="準優勝",[5]現行XD用点数換算表!$C$15,IF(Y220="ベスト4",[5]現行XD用点数換算表!$D$15,IF(Y220="ベスト8",[5]現行XD用点数換算表!$E$15,IF(Y220="ベスト16",[5]現行XD用点数換算表!$F$15,IF(Y220="ベスト32",[5]現行XD用点数換算表!$G$15,"")))))))</f>
        <v>0</v>
      </c>
      <c r="AA220" s="12"/>
      <c r="AB220" s="8">
        <f>IF(AA220="",0,IF(AA220="優勝",現行XD用点数換算表!$B$16,IF(AA220="準優勝",現行XD用点数換算表!$C$16,IF(AA220="ベスト4",現行XD用点数換算表!$D$16,IF(AA220="ベスト8",現行XD用点数換算表!$E$16,IF(AA220="ベスト16",現行XD用点数換算表!$F$16,IF(AA220="ベスト32",現行XD用点数換算表!$G$16,"")))))))</f>
        <v>0</v>
      </c>
      <c r="AC220" s="12"/>
      <c r="AD220" s="8">
        <f>IF(AC220="",0,IF(AC220="優勝",現行XD用点数換算表!$B$17,IF(AC220="準優勝",現行XD用点数換算表!$C$17,IF(AC220="ベスト4",現行XD用点数換算表!$D$17,IF(AC220="ベスト8",現行XD用点数換算表!$E$17,IF(AC220="ベスト16",現行XD用点数換算表!$F$17,IF(AC220="ベスト32",現行XD用点数換算表!$G$17,"")))))))</f>
        <v>0</v>
      </c>
      <c r="AE220" s="12"/>
      <c r="AF220" s="8">
        <f>IF(AE220="",0,IF(AE220="優勝",現行XD用点数換算表!$B$18,IF(AE220="準優勝",現行XD用点数換算表!$C$18,IF(AE220="ベスト4",現行XD用点数換算表!$D$18,IF(AE220="ベスト8",現行XD用点数換算表!$E$18,現行XD用点数換算表!$F$18)))))</f>
        <v>0</v>
      </c>
      <c r="AG220" s="12"/>
      <c r="AH220" s="8">
        <f>IF(AG220="",0,IF(AG220="優勝",現行XD用点数換算表!$B$19,IF(AG220="準優勝",現行XD用点数換算表!$C$19,IF(AG220="ベスト4",現行XD用点数換算表!$D$19,IF(AG220="ベスト8",現行XD用点数換算表!$E$19,現行XD用点数換算表!$F$19)))))</f>
        <v>0</v>
      </c>
      <c r="AI220" s="8">
        <f t="shared" si="27"/>
        <v>0</v>
      </c>
      <c r="AJ220" s="56">
        <f t="shared" si="23"/>
        <v>0</v>
      </c>
    </row>
    <row r="221" spans="1:36" ht="15" customHeight="1" x14ac:dyDescent="0.55000000000000004">
      <c r="A221" s="57"/>
      <c r="B221" s="12"/>
      <c r="C221" s="12"/>
      <c r="D221" s="12"/>
      <c r="E221" s="8"/>
      <c r="F221" s="8"/>
      <c r="G221" s="12"/>
      <c r="H221" s="13">
        <f>IF(G221="",0,IF(G221="優勝",現行XD用点数換算表!$B$2,IF(G221="準優勝",現行XD用点数換算表!$C$2,IF(G221="ベスト4",現行XD用点数換算表!$D$2,現行XD用点数換算表!$E$2))))</f>
        <v>0</v>
      </c>
      <c r="I221" s="12"/>
      <c r="J221" s="8">
        <f>IF(I221="",0,IF(I221="優勝",現行XD用点数換算表!$B$3,IF(I221="準優勝",現行XD用点数換算表!$C$3,IF(I221="ベスト4",現行XD用点数換算表!$D$3,現行XD用点数換算表!$E$3))))</f>
        <v>0</v>
      </c>
      <c r="K221" s="12"/>
      <c r="L221" s="8">
        <f>IF(K221="",0,IF(K221="優勝",[5]現行XD用点数換算表!$B$4,IF(K221="準優勝",[5]現行XD用点数換算表!$C$4,IF(K221="ベスト4",[5]現行XD用点数換算表!$D$4,IF(K221="ベスト8",[5]現行XD用点数換算表!$E$4,IF(K221="ベスト16",[5]現行XD用点数換算表!$F$4,IF(K221="ベスト32",[5]現行XD用点数換算表!$G$4,"")))))))</f>
        <v>0</v>
      </c>
      <c r="M221" s="12"/>
      <c r="N221" s="8">
        <f>IF(M221="",0,IF(M221="優勝",現行XD用点数換算表!$B$5,IF(M221="準優勝",現行XD用点数換算表!$C$5,IF(M221="ベスト4",現行XD用点数換算表!$D$5,IF(M221="ベスト8",現行XD用点数換算表!$E$5,IF(M221="ベスト16",現行XD用点数換算表!$F$5,IF(M221="ベスト32",現行XD用点数換算表!$G$5,"")))))))</f>
        <v>0</v>
      </c>
      <c r="O221" s="12"/>
      <c r="P221" s="8">
        <f>IF(O221="",0,IF(O221="優勝",現行XD用点数換算表!$B$6,IF(O221="準優勝",現行XD用点数換算表!$C$6,IF(O221="ベスト4",現行XD用点数換算表!$D$6,IF(O221="ベスト8",現行XD用点数換算表!$E$6,IF(O221="ベスト16",現行XD用点数換算表!$F$6,IF(O221="ベスト32",現行XD用点数換算表!$G$6,"")))))))</f>
        <v>0</v>
      </c>
      <c r="Q221" s="12"/>
      <c r="R221" s="8">
        <f>IF(Q221="",0,IF(Q221="優勝",現行XD用点数換算表!$B$7,IF(Q221="準優勝",現行XD用点数換算表!$C$7,IF(Q221="ベスト4",現行XD用点数換算表!$D$7,IF(Q221="ベスト8",現行XD用点数換算表!$E$7,現行XD用点数換算表!$F$7)))))</f>
        <v>0</v>
      </c>
      <c r="S221" s="12"/>
      <c r="T221" s="8">
        <f>IF(S221="",0,IF(S221="優勝",現行XD用点数換算表!$B$8,IF(S221="準優勝",現行XD用点数換算表!$C$8,IF(S221="ベスト4",現行XD用点数換算表!$D$8,IF(S221="ベスト8",現行XD用点数換算表!$E$8,現行XD用点数換算表!$F$8)))))</f>
        <v>0</v>
      </c>
      <c r="U221" s="12"/>
      <c r="V221" s="14">
        <f>IF(U221="",0,IF(U221="優勝",現行XD用点数換算表!$B$13,IF(U221="準優勝",現行XD用点数換算表!$C$13,IF(U221="ベスト4",現行XD用点数換算表!$D$13,現行XD用点数換算表!$E$13))))</f>
        <v>0</v>
      </c>
      <c r="W221" s="12"/>
      <c r="X221" s="8">
        <f>IF(W221="",0,IF(W221="優勝",現行XD用点数換算表!$B$14,IF(W221="準優勝",現行XD用点数換算表!$C$14,IF(W221="ベスト4",現行XD用点数換算表!$D$14,現行XD用点数換算表!$E$14))))</f>
        <v>0</v>
      </c>
      <c r="Y221" s="12"/>
      <c r="Z221" s="8">
        <f>IF(Y221="",0,IF(Y221="優勝",[5]現行XD用点数換算表!$B$15,IF(Y221="準優勝",[5]現行XD用点数換算表!$C$15,IF(Y221="ベスト4",[5]現行XD用点数換算表!$D$15,IF(Y221="ベスト8",[5]現行XD用点数換算表!$E$15,IF(Y221="ベスト16",[5]現行XD用点数換算表!$F$15,IF(Y221="ベスト32",[5]現行XD用点数換算表!$G$15,"")))))))</f>
        <v>0</v>
      </c>
      <c r="AA221" s="12"/>
      <c r="AB221" s="8">
        <f>IF(AA221="",0,IF(AA221="優勝",現行XD用点数換算表!$B$16,IF(AA221="準優勝",現行XD用点数換算表!$C$16,IF(AA221="ベスト4",現行XD用点数換算表!$D$16,IF(AA221="ベスト8",現行XD用点数換算表!$E$16,IF(AA221="ベスト16",現行XD用点数換算表!$F$16,IF(AA221="ベスト32",現行XD用点数換算表!$G$16,"")))))))</f>
        <v>0</v>
      </c>
      <c r="AC221" s="12"/>
      <c r="AD221" s="8">
        <f>IF(AC221="",0,IF(AC221="優勝",現行XD用点数換算表!$B$17,IF(AC221="準優勝",現行XD用点数換算表!$C$17,IF(AC221="ベスト4",現行XD用点数換算表!$D$17,IF(AC221="ベスト8",現行XD用点数換算表!$E$17,IF(AC221="ベスト16",現行XD用点数換算表!$F$17,IF(AC221="ベスト32",現行XD用点数換算表!$G$17,"")))))))</f>
        <v>0</v>
      </c>
      <c r="AE221" s="12"/>
      <c r="AF221" s="8">
        <f>IF(AE221="",0,IF(AE221="優勝",現行XD用点数換算表!$B$18,IF(AE221="準優勝",現行XD用点数換算表!$C$18,IF(AE221="ベスト4",現行XD用点数換算表!$D$18,IF(AE221="ベスト8",現行XD用点数換算表!$E$18,現行XD用点数換算表!$F$18)))))</f>
        <v>0</v>
      </c>
      <c r="AG221" s="12"/>
      <c r="AH221" s="8">
        <f>IF(AG221="",0,IF(AG221="優勝",現行XD用点数換算表!$B$19,IF(AG221="準優勝",現行XD用点数換算表!$C$19,IF(AG221="ベスト4",現行XD用点数換算表!$D$19,IF(AG221="ベスト8",現行XD用点数換算表!$E$19,現行XD用点数換算表!$F$19)))))</f>
        <v>0</v>
      </c>
      <c r="AI221" s="8">
        <f t="shared" si="27"/>
        <v>0</v>
      </c>
      <c r="AJ221" s="57"/>
    </row>
    <row r="222" spans="1:36" ht="15" customHeight="1" x14ac:dyDescent="0.55000000000000004">
      <c r="A222" s="56">
        <v>110</v>
      </c>
      <c r="B222" s="12"/>
      <c r="C222" s="12"/>
      <c r="D222" s="12"/>
      <c r="E222" s="8"/>
      <c r="F222" s="8"/>
      <c r="G222" s="12"/>
      <c r="H222" s="13">
        <f>IF(G222="",0,IF(G222="優勝",現行XD用点数換算表!$B$2,IF(G222="準優勝",現行XD用点数換算表!$C$2,IF(G222="ベスト4",現行XD用点数換算表!$D$2,現行XD用点数換算表!$E$2))))</f>
        <v>0</v>
      </c>
      <c r="I222" s="12"/>
      <c r="J222" s="8">
        <f>IF(I222="",0,IF(I222="優勝",現行XD用点数換算表!$B$3,IF(I222="準優勝",現行XD用点数換算表!$C$3,IF(I222="ベスト4",現行XD用点数換算表!$D$3,現行XD用点数換算表!$E$3))))</f>
        <v>0</v>
      </c>
      <c r="K222" s="12"/>
      <c r="L222" s="8">
        <f>IF(K222="",0,IF(K222="優勝",[5]現行XD用点数換算表!$B$4,IF(K222="準優勝",[5]現行XD用点数換算表!$C$4,IF(K222="ベスト4",[5]現行XD用点数換算表!$D$4,IF(K222="ベスト8",[5]現行XD用点数換算表!$E$4,IF(K222="ベスト16",[5]現行XD用点数換算表!$F$4,IF(K222="ベスト32",[5]現行XD用点数換算表!$G$4,"")))))))</f>
        <v>0</v>
      </c>
      <c r="M222" s="12"/>
      <c r="N222" s="8">
        <f>IF(M222="",0,IF(M222="優勝",現行XD用点数換算表!$B$5,IF(M222="準優勝",現行XD用点数換算表!$C$5,IF(M222="ベスト4",現行XD用点数換算表!$D$5,IF(M222="ベスト8",現行XD用点数換算表!$E$5,IF(M222="ベスト16",現行XD用点数換算表!$F$5,IF(M222="ベスト32",現行XD用点数換算表!$G$5,"")))))))</f>
        <v>0</v>
      </c>
      <c r="O222" s="12"/>
      <c r="P222" s="8">
        <f>IF(O222="",0,IF(O222="優勝",現行XD用点数換算表!$B$6,IF(O222="準優勝",現行XD用点数換算表!$C$6,IF(O222="ベスト4",現行XD用点数換算表!$D$6,IF(O222="ベスト8",現行XD用点数換算表!$E$6,IF(O222="ベスト16",現行XD用点数換算表!$F$6,IF(O222="ベスト32",現行XD用点数換算表!$G$6,"")))))))</f>
        <v>0</v>
      </c>
      <c r="Q222" s="12"/>
      <c r="R222" s="8">
        <f>IF(Q222="",0,IF(Q222="優勝",現行XD用点数換算表!$B$7,IF(Q222="準優勝",現行XD用点数換算表!$C$7,IF(Q222="ベスト4",現行XD用点数換算表!$D$7,IF(Q222="ベスト8",現行XD用点数換算表!$E$7,現行XD用点数換算表!$F$7)))))</f>
        <v>0</v>
      </c>
      <c r="S222" s="12"/>
      <c r="T222" s="8">
        <f>IF(S222="",0,IF(S222="優勝",現行XD用点数換算表!$B$8,IF(S222="準優勝",現行XD用点数換算表!$C$8,IF(S222="ベスト4",現行XD用点数換算表!$D$8,IF(S222="ベスト8",現行XD用点数換算表!$E$8,現行XD用点数換算表!$F$8)))))</f>
        <v>0</v>
      </c>
      <c r="U222" s="12"/>
      <c r="V222" s="14">
        <f>IF(U222="",0,IF(U222="優勝",現行XD用点数換算表!$B$13,IF(U222="準優勝",現行XD用点数換算表!$C$13,IF(U222="ベスト4",現行XD用点数換算表!$D$13,現行XD用点数換算表!$E$13))))</f>
        <v>0</v>
      </c>
      <c r="W222" s="12"/>
      <c r="X222" s="8">
        <f>IF(W222="",0,IF(W222="優勝",現行XD用点数換算表!$B$14,IF(W222="準優勝",現行XD用点数換算表!$C$14,IF(W222="ベスト4",現行XD用点数換算表!$D$14,現行XD用点数換算表!$E$14))))</f>
        <v>0</v>
      </c>
      <c r="Y222" s="12"/>
      <c r="Z222" s="8">
        <f>IF(Y222="",0,IF(Y222="優勝",[5]現行XD用点数換算表!$B$15,IF(Y222="準優勝",[5]現行XD用点数換算表!$C$15,IF(Y222="ベスト4",[5]現行XD用点数換算表!$D$15,IF(Y222="ベスト8",[5]現行XD用点数換算表!$E$15,IF(Y222="ベスト16",[5]現行XD用点数換算表!$F$15,IF(Y222="ベスト32",[5]現行XD用点数換算表!$G$15,"")))))))</f>
        <v>0</v>
      </c>
      <c r="AA222" s="12"/>
      <c r="AB222" s="8">
        <f>IF(AA222="",0,IF(AA222="優勝",現行XD用点数換算表!$B$16,IF(AA222="準優勝",現行XD用点数換算表!$C$16,IF(AA222="ベスト4",現行XD用点数換算表!$D$16,IF(AA222="ベスト8",現行XD用点数換算表!$E$16,IF(AA222="ベスト16",現行XD用点数換算表!$F$16,IF(AA222="ベスト32",現行XD用点数換算表!$G$16,"")))))))</f>
        <v>0</v>
      </c>
      <c r="AC222" s="12"/>
      <c r="AD222" s="8">
        <f>IF(AC222="",0,IF(AC222="優勝",現行XD用点数換算表!$B$17,IF(AC222="準優勝",現行XD用点数換算表!$C$17,IF(AC222="ベスト4",現行XD用点数換算表!$D$17,IF(AC222="ベスト8",現行XD用点数換算表!$E$17,IF(AC222="ベスト16",現行XD用点数換算表!$F$17,IF(AC222="ベスト32",現行XD用点数換算表!$G$17,"")))))))</f>
        <v>0</v>
      </c>
      <c r="AE222" s="12"/>
      <c r="AF222" s="8">
        <f>IF(AE222="",0,IF(AE222="優勝",現行XD用点数換算表!$B$18,IF(AE222="準優勝",現行XD用点数換算表!$C$18,IF(AE222="ベスト4",現行XD用点数換算表!$D$18,IF(AE222="ベスト8",現行XD用点数換算表!$E$18,現行XD用点数換算表!$F$18)))))</f>
        <v>0</v>
      </c>
      <c r="AG222" s="12"/>
      <c r="AH222" s="8">
        <f>IF(AG222="",0,IF(AG222="優勝",現行XD用点数換算表!$B$19,IF(AG222="準優勝",現行XD用点数換算表!$C$19,IF(AG222="ベスト4",現行XD用点数換算表!$D$19,IF(AG222="ベスト8",現行XD用点数換算表!$E$19,現行XD用点数換算表!$F$19)))))</f>
        <v>0</v>
      </c>
      <c r="AI222" s="8">
        <f t="shared" si="27"/>
        <v>0</v>
      </c>
      <c r="AJ222" s="56">
        <f t="shared" ref="AJ222:AJ240" si="28">SUM(AI222:AI223)</f>
        <v>0</v>
      </c>
    </row>
    <row r="223" spans="1:36" ht="15" customHeight="1" x14ac:dyDescent="0.55000000000000004">
      <c r="A223" s="57"/>
      <c r="B223" s="12"/>
      <c r="C223" s="12"/>
      <c r="D223" s="12"/>
      <c r="E223" s="8"/>
      <c r="F223" s="8"/>
      <c r="G223" s="12"/>
      <c r="H223" s="13">
        <f>IF(G223="",0,IF(G223="優勝",現行XD用点数換算表!$B$2,IF(G223="準優勝",現行XD用点数換算表!$C$2,IF(G223="ベスト4",現行XD用点数換算表!$D$2,現行XD用点数換算表!$E$2))))</f>
        <v>0</v>
      </c>
      <c r="I223" s="12"/>
      <c r="J223" s="8">
        <f>IF(I223="",0,IF(I223="優勝",現行XD用点数換算表!$B$3,IF(I223="準優勝",現行XD用点数換算表!$C$3,IF(I223="ベスト4",現行XD用点数換算表!$D$3,現行XD用点数換算表!$E$3))))</f>
        <v>0</v>
      </c>
      <c r="K223" s="12"/>
      <c r="L223" s="8">
        <f>IF(K223="",0,IF(K223="優勝",[5]現行XD用点数換算表!$B$4,IF(K223="準優勝",[5]現行XD用点数換算表!$C$4,IF(K223="ベスト4",[5]現行XD用点数換算表!$D$4,IF(K223="ベスト8",[5]現行XD用点数換算表!$E$4,IF(K223="ベスト16",[5]現行XD用点数換算表!$F$4,IF(K223="ベスト32",[5]現行XD用点数換算表!$G$4,"")))))))</f>
        <v>0</v>
      </c>
      <c r="M223" s="12"/>
      <c r="N223" s="8">
        <f>IF(M223="",0,IF(M223="優勝",現行XD用点数換算表!$B$5,IF(M223="準優勝",現行XD用点数換算表!$C$5,IF(M223="ベスト4",現行XD用点数換算表!$D$5,IF(M223="ベスト8",現行XD用点数換算表!$E$5,IF(M223="ベスト16",現行XD用点数換算表!$F$5,IF(M223="ベスト32",現行XD用点数換算表!$G$5,"")))))))</f>
        <v>0</v>
      </c>
      <c r="O223" s="12"/>
      <c r="P223" s="8">
        <f>IF(O223="",0,IF(O223="優勝",現行XD用点数換算表!$B$6,IF(O223="準優勝",現行XD用点数換算表!$C$6,IF(O223="ベスト4",現行XD用点数換算表!$D$6,IF(O223="ベスト8",現行XD用点数換算表!$E$6,IF(O223="ベスト16",現行XD用点数換算表!$F$6,IF(O223="ベスト32",現行XD用点数換算表!$G$6,"")))))))</f>
        <v>0</v>
      </c>
      <c r="Q223" s="12"/>
      <c r="R223" s="8">
        <f>IF(Q223="",0,IF(Q223="優勝",現行XD用点数換算表!$B$7,IF(Q223="準優勝",現行XD用点数換算表!$C$7,IF(Q223="ベスト4",現行XD用点数換算表!$D$7,IF(Q223="ベスト8",現行XD用点数換算表!$E$7,現行XD用点数換算表!$F$7)))))</f>
        <v>0</v>
      </c>
      <c r="S223" s="12"/>
      <c r="T223" s="8">
        <f>IF(S223="",0,IF(S223="優勝",現行XD用点数換算表!$B$8,IF(S223="準優勝",現行XD用点数換算表!$C$8,IF(S223="ベスト4",現行XD用点数換算表!$D$8,IF(S223="ベスト8",現行XD用点数換算表!$E$8,現行XD用点数換算表!$F$8)))))</f>
        <v>0</v>
      </c>
      <c r="U223" s="12"/>
      <c r="V223" s="14">
        <f>IF(U223="",0,IF(U223="優勝",現行XD用点数換算表!$B$13,IF(U223="準優勝",現行XD用点数換算表!$C$13,IF(U223="ベスト4",現行XD用点数換算表!$D$13,現行XD用点数換算表!$E$13))))</f>
        <v>0</v>
      </c>
      <c r="W223" s="12"/>
      <c r="X223" s="8">
        <f>IF(W223="",0,IF(W223="優勝",現行XD用点数換算表!$B$14,IF(W223="準優勝",現行XD用点数換算表!$C$14,IF(W223="ベスト4",現行XD用点数換算表!$D$14,現行XD用点数換算表!$E$14))))</f>
        <v>0</v>
      </c>
      <c r="Y223" s="12"/>
      <c r="Z223" s="8">
        <f>IF(Y223="",0,IF(Y223="優勝",[5]現行XD用点数換算表!$B$15,IF(Y223="準優勝",[5]現行XD用点数換算表!$C$15,IF(Y223="ベスト4",[5]現行XD用点数換算表!$D$15,IF(Y223="ベスト8",[5]現行XD用点数換算表!$E$15,IF(Y223="ベスト16",[5]現行XD用点数換算表!$F$15,IF(Y223="ベスト32",[5]現行XD用点数換算表!$G$15,"")))))))</f>
        <v>0</v>
      </c>
      <c r="AA223" s="12"/>
      <c r="AB223" s="8">
        <f>IF(AA223="",0,IF(AA223="優勝",現行XD用点数換算表!$B$16,IF(AA223="準優勝",現行XD用点数換算表!$C$16,IF(AA223="ベスト4",現行XD用点数換算表!$D$16,IF(AA223="ベスト8",現行XD用点数換算表!$E$16,IF(AA223="ベスト16",現行XD用点数換算表!$F$16,IF(AA223="ベスト32",現行XD用点数換算表!$G$16,"")))))))</f>
        <v>0</v>
      </c>
      <c r="AC223" s="12"/>
      <c r="AD223" s="8">
        <f>IF(AC223="",0,IF(AC223="優勝",現行XD用点数換算表!$B$17,IF(AC223="準優勝",現行XD用点数換算表!$C$17,IF(AC223="ベスト4",現行XD用点数換算表!$D$17,IF(AC223="ベスト8",現行XD用点数換算表!$E$17,IF(AC223="ベスト16",現行XD用点数換算表!$F$17,IF(AC223="ベスト32",現行XD用点数換算表!$G$17,"")))))))</f>
        <v>0</v>
      </c>
      <c r="AE223" s="12"/>
      <c r="AF223" s="8">
        <f>IF(AE223="",0,IF(AE223="優勝",現行XD用点数換算表!$B$18,IF(AE223="準優勝",現行XD用点数換算表!$C$18,IF(AE223="ベスト4",現行XD用点数換算表!$D$18,IF(AE223="ベスト8",現行XD用点数換算表!$E$18,現行XD用点数換算表!$F$18)))))</f>
        <v>0</v>
      </c>
      <c r="AG223" s="12"/>
      <c r="AH223" s="8">
        <f>IF(AG223="",0,IF(AG223="優勝",現行XD用点数換算表!$B$19,IF(AG223="準優勝",現行XD用点数換算表!$C$19,IF(AG223="ベスト4",現行XD用点数換算表!$D$19,IF(AG223="ベスト8",現行XD用点数換算表!$E$19,現行XD用点数換算表!$F$19)))))</f>
        <v>0</v>
      </c>
      <c r="AI223" s="8">
        <f t="shared" si="27"/>
        <v>0</v>
      </c>
      <c r="AJ223" s="57"/>
    </row>
    <row r="224" spans="1:36" ht="15" customHeight="1" x14ac:dyDescent="0.55000000000000004">
      <c r="A224" s="56">
        <v>111</v>
      </c>
      <c r="B224" s="12"/>
      <c r="C224" s="12"/>
      <c r="D224" s="12"/>
      <c r="E224" s="8"/>
      <c r="F224" s="8"/>
      <c r="G224" s="12"/>
      <c r="H224" s="13">
        <f>IF(G224="",0,IF(G224="優勝",現行XD用点数換算表!$B$2,IF(G224="準優勝",現行XD用点数換算表!$C$2,IF(G224="ベスト4",現行XD用点数換算表!$D$2,現行XD用点数換算表!$E$2))))</f>
        <v>0</v>
      </c>
      <c r="I224" s="12"/>
      <c r="J224" s="8">
        <f>IF(I224="",0,IF(I224="優勝",現行XD用点数換算表!$B$3,IF(I224="準優勝",現行XD用点数換算表!$C$3,IF(I224="ベスト4",現行XD用点数換算表!$D$3,現行XD用点数換算表!$E$3))))</f>
        <v>0</v>
      </c>
      <c r="K224" s="12"/>
      <c r="L224" s="8">
        <f>IF(K224="",0,IF(K224="優勝",[5]現行XD用点数換算表!$B$4,IF(K224="準優勝",[5]現行XD用点数換算表!$C$4,IF(K224="ベスト4",[5]現行XD用点数換算表!$D$4,IF(K224="ベスト8",[5]現行XD用点数換算表!$E$4,IF(K224="ベスト16",[5]現行XD用点数換算表!$F$4,IF(K224="ベスト32",[5]現行XD用点数換算表!$G$4,"")))))))</f>
        <v>0</v>
      </c>
      <c r="M224" s="12"/>
      <c r="N224" s="8">
        <f>IF(M224="",0,IF(M224="優勝",現行XD用点数換算表!$B$5,IF(M224="準優勝",現行XD用点数換算表!$C$5,IF(M224="ベスト4",現行XD用点数換算表!$D$5,IF(M224="ベスト8",現行XD用点数換算表!$E$5,IF(M224="ベスト16",現行XD用点数換算表!$F$5,IF(M224="ベスト32",現行XD用点数換算表!$G$5,"")))))))</f>
        <v>0</v>
      </c>
      <c r="O224" s="12"/>
      <c r="P224" s="8">
        <f>IF(O224="",0,IF(O224="優勝",現行XD用点数換算表!$B$6,IF(O224="準優勝",現行XD用点数換算表!$C$6,IF(O224="ベスト4",現行XD用点数換算表!$D$6,IF(O224="ベスト8",現行XD用点数換算表!$E$6,IF(O224="ベスト16",現行XD用点数換算表!$F$6,IF(O224="ベスト32",現行XD用点数換算表!$G$6,"")))))))</f>
        <v>0</v>
      </c>
      <c r="Q224" s="12"/>
      <c r="R224" s="8">
        <f>IF(Q224="",0,IF(Q224="優勝",現行XD用点数換算表!$B$7,IF(Q224="準優勝",現行XD用点数換算表!$C$7,IF(Q224="ベスト4",現行XD用点数換算表!$D$7,IF(Q224="ベスト8",現行XD用点数換算表!$E$7,現行XD用点数換算表!$F$7)))))</f>
        <v>0</v>
      </c>
      <c r="S224" s="12"/>
      <c r="T224" s="8">
        <f>IF(S224="",0,IF(S224="優勝",現行XD用点数換算表!$B$8,IF(S224="準優勝",現行XD用点数換算表!$C$8,IF(S224="ベスト4",現行XD用点数換算表!$D$8,IF(S224="ベスト8",現行XD用点数換算表!$E$8,現行XD用点数換算表!$F$8)))))</f>
        <v>0</v>
      </c>
      <c r="U224" s="12"/>
      <c r="V224" s="14">
        <f>IF(U224="",0,IF(U224="優勝",現行XD用点数換算表!$B$13,IF(U224="準優勝",現行XD用点数換算表!$C$13,IF(U224="ベスト4",現行XD用点数換算表!$D$13,現行XD用点数換算表!$E$13))))</f>
        <v>0</v>
      </c>
      <c r="W224" s="12"/>
      <c r="X224" s="8">
        <f>IF(W224="",0,IF(W224="優勝",現行XD用点数換算表!$B$14,IF(W224="準優勝",現行XD用点数換算表!$C$14,IF(W224="ベスト4",現行XD用点数換算表!$D$14,現行XD用点数換算表!$E$14))))</f>
        <v>0</v>
      </c>
      <c r="Y224" s="12"/>
      <c r="Z224" s="8">
        <f>IF(Y224="",0,IF(Y224="優勝",[5]現行XD用点数換算表!$B$15,IF(Y224="準優勝",[5]現行XD用点数換算表!$C$15,IF(Y224="ベスト4",[5]現行XD用点数換算表!$D$15,IF(Y224="ベスト8",[5]現行XD用点数換算表!$E$15,IF(Y224="ベスト16",[5]現行XD用点数換算表!$F$15,IF(Y224="ベスト32",[5]現行XD用点数換算表!$G$15,"")))))))</f>
        <v>0</v>
      </c>
      <c r="AA224" s="12"/>
      <c r="AB224" s="8">
        <f>IF(AA224="",0,IF(AA224="優勝",現行XD用点数換算表!$B$16,IF(AA224="準優勝",現行XD用点数換算表!$C$16,IF(AA224="ベスト4",現行XD用点数換算表!$D$16,IF(AA224="ベスト8",現行XD用点数換算表!$E$16,IF(AA224="ベスト16",現行XD用点数換算表!$F$16,IF(AA224="ベスト32",現行XD用点数換算表!$G$16,"")))))))</f>
        <v>0</v>
      </c>
      <c r="AC224" s="12"/>
      <c r="AD224" s="8">
        <f>IF(AC224="",0,IF(AC224="優勝",現行XD用点数換算表!$B$17,IF(AC224="準優勝",現行XD用点数換算表!$C$17,IF(AC224="ベスト4",現行XD用点数換算表!$D$17,IF(AC224="ベスト8",現行XD用点数換算表!$E$17,IF(AC224="ベスト16",現行XD用点数換算表!$F$17,IF(AC224="ベスト32",現行XD用点数換算表!$G$17,"")))))))</f>
        <v>0</v>
      </c>
      <c r="AE224" s="12"/>
      <c r="AF224" s="8">
        <f>IF(AE224="",0,IF(AE224="優勝",現行XD用点数換算表!$B$18,IF(AE224="準優勝",現行XD用点数換算表!$C$18,IF(AE224="ベスト4",現行XD用点数換算表!$D$18,IF(AE224="ベスト8",現行XD用点数換算表!$E$18,現行XD用点数換算表!$F$18)))))</f>
        <v>0</v>
      </c>
      <c r="AG224" s="12"/>
      <c r="AH224" s="8">
        <f>IF(AG224="",0,IF(AG224="優勝",現行XD用点数換算表!$B$19,IF(AG224="準優勝",現行XD用点数換算表!$C$19,IF(AG224="ベスト4",現行XD用点数換算表!$D$19,IF(AG224="ベスト8",現行XD用点数換算表!$E$19,現行XD用点数換算表!$F$19)))))</f>
        <v>0</v>
      </c>
      <c r="AI224" s="8">
        <f t="shared" si="27"/>
        <v>0</v>
      </c>
      <c r="AJ224" s="56">
        <f t="shared" si="28"/>
        <v>0</v>
      </c>
    </row>
    <row r="225" spans="1:36" ht="15" customHeight="1" x14ac:dyDescent="0.55000000000000004">
      <c r="A225" s="57"/>
      <c r="B225" s="12"/>
      <c r="C225" s="12"/>
      <c r="D225" s="12"/>
      <c r="E225" s="8"/>
      <c r="F225" s="8"/>
      <c r="G225" s="12"/>
      <c r="H225" s="13">
        <f>IF(G225="",0,IF(G225="優勝",現行XD用点数換算表!$B$2,IF(G225="準優勝",現行XD用点数換算表!$C$2,IF(G225="ベスト4",現行XD用点数換算表!$D$2,現行XD用点数換算表!$E$2))))</f>
        <v>0</v>
      </c>
      <c r="I225" s="12"/>
      <c r="J225" s="8">
        <f>IF(I225="",0,IF(I225="優勝",現行XD用点数換算表!$B$3,IF(I225="準優勝",現行XD用点数換算表!$C$3,IF(I225="ベスト4",現行XD用点数換算表!$D$3,現行XD用点数換算表!$E$3))))</f>
        <v>0</v>
      </c>
      <c r="K225" s="12"/>
      <c r="L225" s="8">
        <f>IF(K225="",0,IF(K225="優勝",[5]現行XD用点数換算表!$B$4,IF(K225="準優勝",[5]現行XD用点数換算表!$C$4,IF(K225="ベスト4",[5]現行XD用点数換算表!$D$4,IF(K225="ベスト8",[5]現行XD用点数換算表!$E$4,IF(K225="ベスト16",[5]現行XD用点数換算表!$F$4,IF(K225="ベスト32",[5]現行XD用点数換算表!$G$4,"")))))))</f>
        <v>0</v>
      </c>
      <c r="M225" s="12"/>
      <c r="N225" s="8">
        <f>IF(M225="",0,IF(M225="優勝",現行XD用点数換算表!$B$5,IF(M225="準優勝",現行XD用点数換算表!$C$5,IF(M225="ベスト4",現行XD用点数換算表!$D$5,IF(M225="ベスト8",現行XD用点数換算表!$E$5,IF(M225="ベスト16",現行XD用点数換算表!$F$5,IF(M225="ベスト32",現行XD用点数換算表!$G$5,"")))))))</f>
        <v>0</v>
      </c>
      <c r="O225" s="12"/>
      <c r="P225" s="8">
        <f>IF(O225="",0,IF(O225="優勝",現行XD用点数換算表!$B$6,IF(O225="準優勝",現行XD用点数換算表!$C$6,IF(O225="ベスト4",現行XD用点数換算表!$D$6,IF(O225="ベスト8",現行XD用点数換算表!$E$6,IF(O225="ベスト16",現行XD用点数換算表!$F$6,IF(O225="ベスト32",現行XD用点数換算表!$G$6,"")))))))</f>
        <v>0</v>
      </c>
      <c r="Q225" s="12"/>
      <c r="R225" s="8">
        <f>IF(Q225="",0,IF(Q225="優勝",現行XD用点数換算表!$B$7,IF(Q225="準優勝",現行XD用点数換算表!$C$7,IF(Q225="ベスト4",現行XD用点数換算表!$D$7,IF(Q225="ベスト8",現行XD用点数換算表!$E$7,現行XD用点数換算表!$F$7)))))</f>
        <v>0</v>
      </c>
      <c r="S225" s="12"/>
      <c r="T225" s="8">
        <f>IF(S225="",0,IF(S225="優勝",現行XD用点数換算表!$B$8,IF(S225="準優勝",現行XD用点数換算表!$C$8,IF(S225="ベスト4",現行XD用点数換算表!$D$8,IF(S225="ベスト8",現行XD用点数換算表!$E$8,現行XD用点数換算表!$F$8)))))</f>
        <v>0</v>
      </c>
      <c r="U225" s="12"/>
      <c r="V225" s="14">
        <f>IF(U225="",0,IF(U225="優勝",現行XD用点数換算表!$B$13,IF(U225="準優勝",現行XD用点数換算表!$C$13,IF(U225="ベスト4",現行XD用点数換算表!$D$13,現行XD用点数換算表!$E$13))))</f>
        <v>0</v>
      </c>
      <c r="W225" s="12"/>
      <c r="X225" s="8">
        <f>IF(W225="",0,IF(W225="優勝",現行XD用点数換算表!$B$14,IF(W225="準優勝",現行XD用点数換算表!$C$14,IF(W225="ベスト4",現行XD用点数換算表!$D$14,現行XD用点数換算表!$E$14))))</f>
        <v>0</v>
      </c>
      <c r="Y225" s="12"/>
      <c r="Z225" s="8">
        <f>IF(Y225="",0,IF(Y225="優勝",[5]現行XD用点数換算表!$B$15,IF(Y225="準優勝",[5]現行XD用点数換算表!$C$15,IF(Y225="ベスト4",[5]現行XD用点数換算表!$D$15,IF(Y225="ベスト8",[5]現行XD用点数換算表!$E$15,IF(Y225="ベスト16",[5]現行XD用点数換算表!$F$15,IF(Y225="ベスト32",[5]現行XD用点数換算表!$G$15,"")))))))</f>
        <v>0</v>
      </c>
      <c r="AA225" s="12"/>
      <c r="AB225" s="8">
        <f>IF(AA225="",0,IF(AA225="優勝",現行XD用点数換算表!$B$16,IF(AA225="準優勝",現行XD用点数換算表!$C$16,IF(AA225="ベスト4",現行XD用点数換算表!$D$16,IF(AA225="ベスト8",現行XD用点数換算表!$E$16,IF(AA225="ベスト16",現行XD用点数換算表!$F$16,IF(AA225="ベスト32",現行XD用点数換算表!$G$16,"")))))))</f>
        <v>0</v>
      </c>
      <c r="AC225" s="12"/>
      <c r="AD225" s="8">
        <f>IF(AC225="",0,IF(AC225="優勝",現行XD用点数換算表!$B$17,IF(AC225="準優勝",現行XD用点数換算表!$C$17,IF(AC225="ベスト4",現行XD用点数換算表!$D$17,IF(AC225="ベスト8",現行XD用点数換算表!$E$17,IF(AC225="ベスト16",現行XD用点数換算表!$F$17,IF(AC225="ベスト32",現行XD用点数換算表!$G$17,"")))))))</f>
        <v>0</v>
      </c>
      <c r="AE225" s="12"/>
      <c r="AF225" s="8">
        <f>IF(AE225="",0,IF(AE225="優勝",現行XD用点数換算表!$B$18,IF(AE225="準優勝",現行XD用点数換算表!$C$18,IF(AE225="ベスト4",現行XD用点数換算表!$D$18,IF(AE225="ベスト8",現行XD用点数換算表!$E$18,現行XD用点数換算表!$F$18)))))</f>
        <v>0</v>
      </c>
      <c r="AG225" s="12"/>
      <c r="AH225" s="8">
        <f>IF(AG225="",0,IF(AG225="優勝",現行XD用点数換算表!$B$19,IF(AG225="準優勝",現行XD用点数換算表!$C$19,IF(AG225="ベスト4",現行XD用点数換算表!$D$19,IF(AG225="ベスト8",現行XD用点数換算表!$E$19,現行XD用点数換算表!$F$19)))))</f>
        <v>0</v>
      </c>
      <c r="AI225" s="8">
        <f t="shared" si="27"/>
        <v>0</v>
      </c>
      <c r="AJ225" s="57"/>
    </row>
    <row r="226" spans="1:36" ht="15" customHeight="1" x14ac:dyDescent="0.55000000000000004">
      <c r="A226" s="56">
        <v>112</v>
      </c>
      <c r="B226" s="12"/>
      <c r="C226" s="12"/>
      <c r="D226" s="12"/>
      <c r="E226" s="8"/>
      <c r="F226" s="8"/>
      <c r="G226" s="12"/>
      <c r="H226" s="13">
        <f>IF(G226="",0,IF(G226="優勝",現行XD用点数換算表!$B$2,IF(G226="準優勝",現行XD用点数換算表!$C$2,IF(G226="ベスト4",現行XD用点数換算表!$D$2,現行XD用点数換算表!$E$2))))</f>
        <v>0</v>
      </c>
      <c r="I226" s="12"/>
      <c r="J226" s="8">
        <f>IF(I226="",0,IF(I226="優勝",現行XD用点数換算表!$B$3,IF(I226="準優勝",現行XD用点数換算表!$C$3,IF(I226="ベスト4",現行XD用点数換算表!$D$3,現行XD用点数換算表!$E$3))))</f>
        <v>0</v>
      </c>
      <c r="K226" s="12"/>
      <c r="L226" s="8">
        <f>IF(K226="",0,IF(K226="優勝",[5]現行XD用点数換算表!$B$4,IF(K226="準優勝",[5]現行XD用点数換算表!$C$4,IF(K226="ベスト4",[5]現行XD用点数換算表!$D$4,IF(K226="ベスト8",[5]現行XD用点数換算表!$E$4,IF(K226="ベスト16",[5]現行XD用点数換算表!$F$4,IF(K226="ベスト32",[5]現行XD用点数換算表!$G$4,"")))))))</f>
        <v>0</v>
      </c>
      <c r="M226" s="12"/>
      <c r="N226" s="8">
        <f>IF(M226="",0,IF(M226="優勝",現行XD用点数換算表!$B$5,IF(M226="準優勝",現行XD用点数換算表!$C$5,IF(M226="ベスト4",現行XD用点数換算表!$D$5,IF(M226="ベスト8",現行XD用点数換算表!$E$5,IF(M226="ベスト16",現行XD用点数換算表!$F$5,IF(M226="ベスト32",現行XD用点数換算表!$G$5,"")))))))</f>
        <v>0</v>
      </c>
      <c r="O226" s="12"/>
      <c r="P226" s="8">
        <f>IF(O226="",0,IF(O226="優勝",現行XD用点数換算表!$B$6,IF(O226="準優勝",現行XD用点数換算表!$C$6,IF(O226="ベスト4",現行XD用点数換算表!$D$6,IF(O226="ベスト8",現行XD用点数換算表!$E$6,IF(O226="ベスト16",現行XD用点数換算表!$F$6,IF(O226="ベスト32",現行XD用点数換算表!$G$6,"")))))))</f>
        <v>0</v>
      </c>
      <c r="Q226" s="12"/>
      <c r="R226" s="8">
        <f>IF(Q226="",0,IF(Q226="優勝",現行XD用点数換算表!$B$7,IF(Q226="準優勝",現行XD用点数換算表!$C$7,IF(Q226="ベスト4",現行XD用点数換算表!$D$7,IF(Q226="ベスト8",現行XD用点数換算表!$E$7,現行XD用点数換算表!$F$7)))))</f>
        <v>0</v>
      </c>
      <c r="S226" s="12"/>
      <c r="T226" s="8">
        <f>IF(S226="",0,IF(S226="優勝",現行XD用点数換算表!$B$8,IF(S226="準優勝",現行XD用点数換算表!$C$8,IF(S226="ベスト4",現行XD用点数換算表!$D$8,IF(S226="ベスト8",現行XD用点数換算表!$E$8,現行XD用点数換算表!$F$8)))))</f>
        <v>0</v>
      </c>
      <c r="U226" s="12"/>
      <c r="V226" s="14">
        <f>IF(U226="",0,IF(U226="優勝",現行XD用点数換算表!$B$13,IF(U226="準優勝",現行XD用点数換算表!$C$13,IF(U226="ベスト4",現行XD用点数換算表!$D$13,現行XD用点数換算表!$E$13))))</f>
        <v>0</v>
      </c>
      <c r="W226" s="12"/>
      <c r="X226" s="8">
        <f>IF(W226="",0,IF(W226="優勝",現行XD用点数換算表!$B$14,IF(W226="準優勝",現行XD用点数換算表!$C$14,IF(W226="ベスト4",現行XD用点数換算表!$D$14,現行XD用点数換算表!$E$14))))</f>
        <v>0</v>
      </c>
      <c r="Y226" s="12"/>
      <c r="Z226" s="8">
        <f>IF(Y226="",0,IF(Y226="優勝",[5]現行XD用点数換算表!$B$15,IF(Y226="準優勝",[5]現行XD用点数換算表!$C$15,IF(Y226="ベスト4",[5]現行XD用点数換算表!$D$15,IF(Y226="ベスト8",[5]現行XD用点数換算表!$E$15,IF(Y226="ベスト16",[5]現行XD用点数換算表!$F$15,IF(Y226="ベスト32",[5]現行XD用点数換算表!$G$15,"")))))))</f>
        <v>0</v>
      </c>
      <c r="AA226" s="12"/>
      <c r="AB226" s="8">
        <f>IF(AA226="",0,IF(AA226="優勝",現行XD用点数換算表!$B$16,IF(AA226="準優勝",現行XD用点数換算表!$C$16,IF(AA226="ベスト4",現行XD用点数換算表!$D$16,IF(AA226="ベスト8",現行XD用点数換算表!$E$16,IF(AA226="ベスト16",現行XD用点数換算表!$F$16,IF(AA226="ベスト32",現行XD用点数換算表!$G$16,"")))))))</f>
        <v>0</v>
      </c>
      <c r="AC226" s="12"/>
      <c r="AD226" s="8">
        <f>IF(AC226="",0,IF(AC226="優勝",現行XD用点数換算表!$B$17,IF(AC226="準優勝",現行XD用点数換算表!$C$17,IF(AC226="ベスト4",現行XD用点数換算表!$D$17,IF(AC226="ベスト8",現行XD用点数換算表!$E$17,IF(AC226="ベスト16",現行XD用点数換算表!$F$17,IF(AC226="ベスト32",現行XD用点数換算表!$G$17,"")))))))</f>
        <v>0</v>
      </c>
      <c r="AE226" s="12"/>
      <c r="AF226" s="8">
        <f>IF(AE226="",0,IF(AE226="優勝",現行XD用点数換算表!$B$18,IF(AE226="準優勝",現行XD用点数換算表!$C$18,IF(AE226="ベスト4",現行XD用点数換算表!$D$18,IF(AE226="ベスト8",現行XD用点数換算表!$E$18,現行XD用点数換算表!$F$18)))))</f>
        <v>0</v>
      </c>
      <c r="AG226" s="12"/>
      <c r="AH226" s="8">
        <f>IF(AG226="",0,IF(AG226="優勝",現行XD用点数換算表!$B$19,IF(AG226="準優勝",現行XD用点数換算表!$C$19,IF(AG226="ベスト4",現行XD用点数換算表!$D$19,IF(AG226="ベスト8",現行XD用点数換算表!$E$19,現行XD用点数換算表!$F$19)))))</f>
        <v>0</v>
      </c>
      <c r="AI226" s="8">
        <f t="shared" si="27"/>
        <v>0</v>
      </c>
      <c r="AJ226" s="56">
        <f t="shared" si="28"/>
        <v>0</v>
      </c>
    </row>
    <row r="227" spans="1:36" ht="15" customHeight="1" x14ac:dyDescent="0.55000000000000004">
      <c r="A227" s="57"/>
      <c r="B227" s="12"/>
      <c r="C227" s="12"/>
      <c r="D227" s="12"/>
      <c r="E227" s="8"/>
      <c r="F227" s="8"/>
      <c r="G227" s="12"/>
      <c r="H227" s="13">
        <f>IF(G227="",0,IF(G227="優勝",現行XD用点数換算表!$B$2,IF(G227="準優勝",現行XD用点数換算表!$C$2,IF(G227="ベスト4",現行XD用点数換算表!$D$2,現行XD用点数換算表!$E$2))))</f>
        <v>0</v>
      </c>
      <c r="I227" s="12"/>
      <c r="J227" s="8">
        <f>IF(I227="",0,IF(I227="優勝",現行XD用点数換算表!$B$3,IF(I227="準優勝",現行XD用点数換算表!$C$3,IF(I227="ベスト4",現行XD用点数換算表!$D$3,現行XD用点数換算表!$E$3))))</f>
        <v>0</v>
      </c>
      <c r="K227" s="12"/>
      <c r="L227" s="8">
        <f>IF(K227="",0,IF(K227="優勝",[5]現行XD用点数換算表!$B$4,IF(K227="準優勝",[5]現行XD用点数換算表!$C$4,IF(K227="ベスト4",[5]現行XD用点数換算表!$D$4,IF(K227="ベスト8",[5]現行XD用点数換算表!$E$4,IF(K227="ベスト16",[5]現行XD用点数換算表!$F$4,IF(K227="ベスト32",[5]現行XD用点数換算表!$G$4,"")))))))</f>
        <v>0</v>
      </c>
      <c r="M227" s="12"/>
      <c r="N227" s="8">
        <f>IF(M227="",0,IF(M227="優勝",現行XD用点数換算表!$B$5,IF(M227="準優勝",現行XD用点数換算表!$C$5,IF(M227="ベスト4",現行XD用点数換算表!$D$5,IF(M227="ベスト8",現行XD用点数換算表!$E$5,IF(M227="ベスト16",現行XD用点数換算表!$F$5,IF(M227="ベスト32",現行XD用点数換算表!$G$5,"")))))))</f>
        <v>0</v>
      </c>
      <c r="O227" s="12"/>
      <c r="P227" s="8">
        <f>IF(O227="",0,IF(O227="優勝",現行XD用点数換算表!$B$6,IF(O227="準優勝",現行XD用点数換算表!$C$6,IF(O227="ベスト4",現行XD用点数換算表!$D$6,IF(O227="ベスト8",現行XD用点数換算表!$E$6,IF(O227="ベスト16",現行XD用点数換算表!$F$6,IF(O227="ベスト32",現行XD用点数換算表!$G$6,"")))))))</f>
        <v>0</v>
      </c>
      <c r="Q227" s="12"/>
      <c r="R227" s="8">
        <f>IF(Q227="",0,IF(Q227="優勝",現行XD用点数換算表!$B$7,IF(Q227="準優勝",現行XD用点数換算表!$C$7,IF(Q227="ベスト4",現行XD用点数換算表!$D$7,IF(Q227="ベスト8",現行XD用点数換算表!$E$7,現行XD用点数換算表!$F$7)))))</f>
        <v>0</v>
      </c>
      <c r="S227" s="12"/>
      <c r="T227" s="8">
        <f>IF(S227="",0,IF(S227="優勝",現行XD用点数換算表!$B$8,IF(S227="準優勝",現行XD用点数換算表!$C$8,IF(S227="ベスト4",現行XD用点数換算表!$D$8,IF(S227="ベスト8",現行XD用点数換算表!$E$8,現行XD用点数換算表!$F$8)))))</f>
        <v>0</v>
      </c>
      <c r="U227" s="12"/>
      <c r="V227" s="14">
        <f>IF(U227="",0,IF(U227="優勝",現行XD用点数換算表!$B$13,IF(U227="準優勝",現行XD用点数換算表!$C$13,IF(U227="ベスト4",現行XD用点数換算表!$D$13,現行XD用点数換算表!$E$13))))</f>
        <v>0</v>
      </c>
      <c r="W227" s="12"/>
      <c r="X227" s="8">
        <f>IF(W227="",0,IF(W227="優勝",現行XD用点数換算表!$B$14,IF(W227="準優勝",現行XD用点数換算表!$C$14,IF(W227="ベスト4",現行XD用点数換算表!$D$14,現行XD用点数換算表!$E$14))))</f>
        <v>0</v>
      </c>
      <c r="Y227" s="12"/>
      <c r="Z227" s="8">
        <f>IF(Y227="",0,IF(Y227="優勝",[5]現行XD用点数換算表!$B$15,IF(Y227="準優勝",[5]現行XD用点数換算表!$C$15,IF(Y227="ベスト4",[5]現行XD用点数換算表!$D$15,IF(Y227="ベスト8",[5]現行XD用点数換算表!$E$15,IF(Y227="ベスト16",[5]現行XD用点数換算表!$F$15,IF(Y227="ベスト32",[5]現行XD用点数換算表!$G$15,"")))))))</f>
        <v>0</v>
      </c>
      <c r="AA227" s="12"/>
      <c r="AB227" s="8">
        <f>IF(AA227="",0,IF(AA227="優勝",現行XD用点数換算表!$B$16,IF(AA227="準優勝",現行XD用点数換算表!$C$16,IF(AA227="ベスト4",現行XD用点数換算表!$D$16,IF(AA227="ベスト8",現行XD用点数換算表!$E$16,IF(AA227="ベスト16",現行XD用点数換算表!$F$16,IF(AA227="ベスト32",現行XD用点数換算表!$G$16,"")))))))</f>
        <v>0</v>
      </c>
      <c r="AC227" s="12"/>
      <c r="AD227" s="8">
        <f>IF(AC227="",0,IF(AC227="優勝",現行XD用点数換算表!$B$17,IF(AC227="準優勝",現行XD用点数換算表!$C$17,IF(AC227="ベスト4",現行XD用点数換算表!$D$17,IF(AC227="ベスト8",現行XD用点数換算表!$E$17,IF(AC227="ベスト16",現行XD用点数換算表!$F$17,IF(AC227="ベスト32",現行XD用点数換算表!$G$17,"")))))))</f>
        <v>0</v>
      </c>
      <c r="AE227" s="12"/>
      <c r="AF227" s="8">
        <f>IF(AE227="",0,IF(AE227="優勝",現行XD用点数換算表!$B$18,IF(AE227="準優勝",現行XD用点数換算表!$C$18,IF(AE227="ベスト4",現行XD用点数換算表!$D$18,IF(AE227="ベスト8",現行XD用点数換算表!$E$18,現行XD用点数換算表!$F$18)))))</f>
        <v>0</v>
      </c>
      <c r="AG227" s="12"/>
      <c r="AH227" s="8">
        <f>IF(AG227="",0,IF(AG227="優勝",現行XD用点数換算表!$B$19,IF(AG227="準優勝",現行XD用点数換算表!$C$19,IF(AG227="ベスト4",現行XD用点数換算表!$D$19,IF(AG227="ベスト8",現行XD用点数換算表!$E$19,現行XD用点数換算表!$F$19)))))</f>
        <v>0</v>
      </c>
      <c r="AI227" s="8">
        <f t="shared" si="27"/>
        <v>0</v>
      </c>
      <c r="AJ227" s="57"/>
    </row>
    <row r="228" spans="1:36" ht="15" customHeight="1" x14ac:dyDescent="0.55000000000000004">
      <c r="A228" s="56">
        <v>113</v>
      </c>
      <c r="B228" s="12"/>
      <c r="C228" s="12"/>
      <c r="D228" s="12"/>
      <c r="E228" s="8"/>
      <c r="F228" s="8"/>
      <c r="G228" s="12"/>
      <c r="H228" s="13">
        <f>IF(G228="",0,IF(G228="優勝",現行XD用点数換算表!$B$2,IF(G228="準優勝",現行XD用点数換算表!$C$2,IF(G228="ベスト4",現行XD用点数換算表!$D$2,現行XD用点数換算表!$E$2))))</f>
        <v>0</v>
      </c>
      <c r="I228" s="12"/>
      <c r="J228" s="8">
        <f>IF(I228="",0,IF(I228="優勝",現行XD用点数換算表!$B$3,IF(I228="準優勝",現行XD用点数換算表!$C$3,IF(I228="ベスト4",現行XD用点数換算表!$D$3,現行XD用点数換算表!$E$3))))</f>
        <v>0</v>
      </c>
      <c r="K228" s="12"/>
      <c r="L228" s="8">
        <f>IF(K228="",0,IF(K228="優勝",[5]現行XD用点数換算表!$B$4,IF(K228="準優勝",[5]現行XD用点数換算表!$C$4,IF(K228="ベスト4",[5]現行XD用点数換算表!$D$4,IF(K228="ベスト8",[5]現行XD用点数換算表!$E$4,IF(K228="ベスト16",[5]現行XD用点数換算表!$F$4,IF(K228="ベスト32",[5]現行XD用点数換算表!$G$4,"")))))))</f>
        <v>0</v>
      </c>
      <c r="M228" s="12"/>
      <c r="N228" s="8">
        <f>IF(M228="",0,IF(M228="優勝",現行XD用点数換算表!$B$5,IF(M228="準優勝",現行XD用点数換算表!$C$5,IF(M228="ベスト4",現行XD用点数換算表!$D$5,IF(M228="ベスト8",現行XD用点数換算表!$E$5,IF(M228="ベスト16",現行XD用点数換算表!$F$5,IF(M228="ベスト32",現行XD用点数換算表!$G$5,"")))))))</f>
        <v>0</v>
      </c>
      <c r="O228" s="12"/>
      <c r="P228" s="8">
        <f>IF(O228="",0,IF(O228="優勝",現行XD用点数換算表!$B$6,IF(O228="準優勝",現行XD用点数換算表!$C$6,IF(O228="ベスト4",現行XD用点数換算表!$D$6,IF(O228="ベスト8",現行XD用点数換算表!$E$6,IF(O228="ベスト16",現行XD用点数換算表!$F$6,IF(O228="ベスト32",現行XD用点数換算表!$G$6,"")))))))</f>
        <v>0</v>
      </c>
      <c r="Q228" s="12"/>
      <c r="R228" s="8">
        <f>IF(Q228="",0,IF(Q228="優勝",現行XD用点数換算表!$B$7,IF(Q228="準優勝",現行XD用点数換算表!$C$7,IF(Q228="ベスト4",現行XD用点数換算表!$D$7,IF(Q228="ベスト8",現行XD用点数換算表!$E$7,現行XD用点数換算表!$F$7)))))</f>
        <v>0</v>
      </c>
      <c r="S228" s="12"/>
      <c r="T228" s="8">
        <f>IF(S228="",0,IF(S228="優勝",現行XD用点数換算表!$B$8,IF(S228="準優勝",現行XD用点数換算表!$C$8,IF(S228="ベスト4",現行XD用点数換算表!$D$8,IF(S228="ベスト8",現行XD用点数換算表!$E$8,現行XD用点数換算表!$F$8)))))</f>
        <v>0</v>
      </c>
      <c r="U228" s="12"/>
      <c r="V228" s="14">
        <f>IF(U228="",0,IF(U228="優勝",現行XD用点数換算表!$B$13,IF(U228="準優勝",現行XD用点数換算表!$C$13,IF(U228="ベスト4",現行XD用点数換算表!$D$13,現行XD用点数換算表!$E$13))))</f>
        <v>0</v>
      </c>
      <c r="W228" s="12"/>
      <c r="X228" s="8">
        <f>IF(W228="",0,IF(W228="優勝",現行XD用点数換算表!$B$14,IF(W228="準優勝",現行XD用点数換算表!$C$14,IF(W228="ベスト4",現行XD用点数換算表!$D$14,現行XD用点数換算表!$E$14))))</f>
        <v>0</v>
      </c>
      <c r="Y228" s="12"/>
      <c r="Z228" s="8">
        <f>IF(Y228="",0,IF(Y228="優勝",[5]現行XD用点数換算表!$B$15,IF(Y228="準優勝",[5]現行XD用点数換算表!$C$15,IF(Y228="ベスト4",[5]現行XD用点数換算表!$D$15,IF(Y228="ベスト8",[5]現行XD用点数換算表!$E$15,IF(Y228="ベスト16",[5]現行XD用点数換算表!$F$15,IF(Y228="ベスト32",[5]現行XD用点数換算表!$G$15,"")))))))</f>
        <v>0</v>
      </c>
      <c r="AA228" s="12"/>
      <c r="AB228" s="8">
        <f>IF(AA228="",0,IF(AA228="優勝",現行XD用点数換算表!$B$16,IF(AA228="準優勝",現行XD用点数換算表!$C$16,IF(AA228="ベスト4",現行XD用点数換算表!$D$16,IF(AA228="ベスト8",現行XD用点数換算表!$E$16,IF(AA228="ベスト16",現行XD用点数換算表!$F$16,IF(AA228="ベスト32",現行XD用点数換算表!$G$16,"")))))))</f>
        <v>0</v>
      </c>
      <c r="AC228" s="12"/>
      <c r="AD228" s="8">
        <f>IF(AC228="",0,IF(AC228="優勝",現行XD用点数換算表!$B$17,IF(AC228="準優勝",現行XD用点数換算表!$C$17,IF(AC228="ベスト4",現行XD用点数換算表!$D$17,IF(AC228="ベスト8",現行XD用点数換算表!$E$17,IF(AC228="ベスト16",現行XD用点数換算表!$F$17,IF(AC228="ベスト32",現行XD用点数換算表!$G$17,"")))))))</f>
        <v>0</v>
      </c>
      <c r="AE228" s="12"/>
      <c r="AF228" s="8">
        <f>IF(AE228="",0,IF(AE228="優勝",現行XD用点数換算表!$B$18,IF(AE228="準優勝",現行XD用点数換算表!$C$18,IF(AE228="ベスト4",現行XD用点数換算表!$D$18,IF(AE228="ベスト8",現行XD用点数換算表!$E$18,現行XD用点数換算表!$F$18)))))</f>
        <v>0</v>
      </c>
      <c r="AG228" s="12"/>
      <c r="AH228" s="8">
        <f>IF(AG228="",0,IF(AG228="優勝",現行XD用点数換算表!$B$19,IF(AG228="準優勝",現行XD用点数換算表!$C$19,IF(AG228="ベスト4",現行XD用点数換算表!$D$19,IF(AG228="ベスト8",現行XD用点数換算表!$E$19,現行XD用点数換算表!$F$19)))))</f>
        <v>0</v>
      </c>
      <c r="AI228" s="8">
        <f t="shared" si="27"/>
        <v>0</v>
      </c>
      <c r="AJ228" s="56">
        <f t="shared" si="28"/>
        <v>0</v>
      </c>
    </row>
    <row r="229" spans="1:36" ht="15" customHeight="1" x14ac:dyDescent="0.55000000000000004">
      <c r="A229" s="57"/>
      <c r="B229" s="12"/>
      <c r="C229" s="12"/>
      <c r="D229" s="12"/>
      <c r="E229" s="8"/>
      <c r="F229" s="8"/>
      <c r="G229" s="12"/>
      <c r="H229" s="13">
        <f>IF(G229="",0,IF(G229="優勝",現行XD用点数換算表!$B$2,IF(G229="準優勝",現行XD用点数換算表!$C$2,IF(G229="ベスト4",現行XD用点数換算表!$D$2,現行XD用点数換算表!$E$2))))</f>
        <v>0</v>
      </c>
      <c r="I229" s="12"/>
      <c r="J229" s="8">
        <f>IF(I229="",0,IF(I229="優勝",現行XD用点数換算表!$B$3,IF(I229="準優勝",現行XD用点数換算表!$C$3,IF(I229="ベスト4",現行XD用点数換算表!$D$3,現行XD用点数換算表!$E$3))))</f>
        <v>0</v>
      </c>
      <c r="K229" s="12"/>
      <c r="L229" s="8">
        <f>IF(K229="",0,IF(K229="優勝",[5]現行XD用点数換算表!$B$4,IF(K229="準優勝",[5]現行XD用点数換算表!$C$4,IF(K229="ベスト4",[5]現行XD用点数換算表!$D$4,IF(K229="ベスト8",[5]現行XD用点数換算表!$E$4,IF(K229="ベスト16",[5]現行XD用点数換算表!$F$4,IF(K229="ベスト32",[5]現行XD用点数換算表!$G$4,"")))))))</f>
        <v>0</v>
      </c>
      <c r="M229" s="12"/>
      <c r="N229" s="8">
        <f>IF(M229="",0,IF(M229="優勝",現行XD用点数換算表!$B$5,IF(M229="準優勝",現行XD用点数換算表!$C$5,IF(M229="ベスト4",現行XD用点数換算表!$D$5,IF(M229="ベスト8",現行XD用点数換算表!$E$5,IF(M229="ベスト16",現行XD用点数換算表!$F$5,IF(M229="ベスト32",現行XD用点数換算表!$G$5,"")))))))</f>
        <v>0</v>
      </c>
      <c r="O229" s="12"/>
      <c r="P229" s="8">
        <f>IF(O229="",0,IF(O229="優勝",現行XD用点数換算表!$B$6,IF(O229="準優勝",現行XD用点数換算表!$C$6,IF(O229="ベスト4",現行XD用点数換算表!$D$6,IF(O229="ベスト8",現行XD用点数換算表!$E$6,IF(O229="ベスト16",現行XD用点数換算表!$F$6,IF(O229="ベスト32",現行XD用点数換算表!$G$6,"")))))))</f>
        <v>0</v>
      </c>
      <c r="Q229" s="12"/>
      <c r="R229" s="8">
        <f>IF(Q229="",0,IF(Q229="優勝",現行XD用点数換算表!$B$7,IF(Q229="準優勝",現行XD用点数換算表!$C$7,IF(Q229="ベスト4",現行XD用点数換算表!$D$7,IF(Q229="ベスト8",現行XD用点数換算表!$E$7,現行XD用点数換算表!$F$7)))))</f>
        <v>0</v>
      </c>
      <c r="S229" s="12"/>
      <c r="T229" s="8">
        <f>IF(S229="",0,IF(S229="優勝",現行XD用点数換算表!$B$8,IF(S229="準優勝",現行XD用点数換算表!$C$8,IF(S229="ベスト4",現行XD用点数換算表!$D$8,IF(S229="ベスト8",現行XD用点数換算表!$E$8,現行XD用点数換算表!$F$8)))))</f>
        <v>0</v>
      </c>
      <c r="U229" s="12"/>
      <c r="V229" s="14">
        <f>IF(U229="",0,IF(U229="優勝",現行XD用点数換算表!$B$13,IF(U229="準優勝",現行XD用点数換算表!$C$13,IF(U229="ベスト4",現行XD用点数換算表!$D$13,現行XD用点数換算表!$E$13))))</f>
        <v>0</v>
      </c>
      <c r="W229" s="12"/>
      <c r="X229" s="8">
        <f>IF(W229="",0,IF(W229="優勝",現行XD用点数換算表!$B$14,IF(W229="準優勝",現行XD用点数換算表!$C$14,IF(W229="ベスト4",現行XD用点数換算表!$D$14,現行XD用点数換算表!$E$14))))</f>
        <v>0</v>
      </c>
      <c r="Y229" s="12"/>
      <c r="Z229" s="8">
        <f>IF(Y229="",0,IF(Y229="優勝",[5]現行XD用点数換算表!$B$15,IF(Y229="準優勝",[5]現行XD用点数換算表!$C$15,IF(Y229="ベスト4",[5]現行XD用点数換算表!$D$15,IF(Y229="ベスト8",[5]現行XD用点数換算表!$E$15,IF(Y229="ベスト16",[5]現行XD用点数換算表!$F$15,IF(Y229="ベスト32",[5]現行XD用点数換算表!$G$15,"")))))))</f>
        <v>0</v>
      </c>
      <c r="AA229" s="12"/>
      <c r="AB229" s="8">
        <f>IF(AA229="",0,IF(AA229="優勝",現行XD用点数換算表!$B$16,IF(AA229="準優勝",現行XD用点数換算表!$C$16,IF(AA229="ベスト4",現行XD用点数換算表!$D$16,IF(AA229="ベスト8",現行XD用点数換算表!$E$16,IF(AA229="ベスト16",現行XD用点数換算表!$F$16,IF(AA229="ベスト32",現行XD用点数換算表!$G$16,"")))))))</f>
        <v>0</v>
      </c>
      <c r="AC229" s="12"/>
      <c r="AD229" s="8">
        <f>IF(AC229="",0,IF(AC229="優勝",現行XD用点数換算表!$B$17,IF(AC229="準優勝",現行XD用点数換算表!$C$17,IF(AC229="ベスト4",現行XD用点数換算表!$D$17,IF(AC229="ベスト8",現行XD用点数換算表!$E$17,IF(AC229="ベスト16",現行XD用点数換算表!$F$17,IF(AC229="ベスト32",現行XD用点数換算表!$G$17,"")))))))</f>
        <v>0</v>
      </c>
      <c r="AE229" s="12"/>
      <c r="AF229" s="8">
        <f>IF(AE229="",0,IF(AE229="優勝",現行XD用点数換算表!$B$18,IF(AE229="準優勝",現行XD用点数換算表!$C$18,IF(AE229="ベスト4",現行XD用点数換算表!$D$18,IF(AE229="ベスト8",現行XD用点数換算表!$E$18,現行XD用点数換算表!$F$18)))))</f>
        <v>0</v>
      </c>
      <c r="AG229" s="12"/>
      <c r="AH229" s="8">
        <f>IF(AG229="",0,IF(AG229="優勝",現行XD用点数換算表!$B$19,IF(AG229="準優勝",現行XD用点数換算表!$C$19,IF(AG229="ベスト4",現行XD用点数換算表!$D$19,IF(AG229="ベスト8",現行XD用点数換算表!$E$19,現行XD用点数換算表!$F$19)))))</f>
        <v>0</v>
      </c>
      <c r="AI229" s="8">
        <f t="shared" si="27"/>
        <v>0</v>
      </c>
      <c r="AJ229" s="57"/>
    </row>
    <row r="230" spans="1:36" ht="15" customHeight="1" x14ac:dyDescent="0.55000000000000004">
      <c r="A230" s="56">
        <v>114</v>
      </c>
      <c r="B230" s="12"/>
      <c r="C230" s="12"/>
      <c r="D230" s="12"/>
      <c r="E230" s="8"/>
      <c r="F230" s="8"/>
      <c r="G230" s="12"/>
      <c r="H230" s="13">
        <f>IF(G230="",0,IF(G230="優勝",現行XD用点数換算表!$B$2,IF(G230="準優勝",現行XD用点数換算表!$C$2,IF(G230="ベスト4",現行XD用点数換算表!$D$2,現行XD用点数換算表!$E$2))))</f>
        <v>0</v>
      </c>
      <c r="I230" s="12"/>
      <c r="J230" s="8">
        <f>IF(I230="",0,IF(I230="優勝",現行XD用点数換算表!$B$3,IF(I230="準優勝",現行XD用点数換算表!$C$3,IF(I230="ベスト4",現行XD用点数換算表!$D$3,現行XD用点数換算表!$E$3))))</f>
        <v>0</v>
      </c>
      <c r="K230" s="12"/>
      <c r="L230" s="8">
        <f>IF(K230="",0,IF(K230="優勝",[5]現行XD用点数換算表!$B$4,IF(K230="準優勝",[5]現行XD用点数換算表!$C$4,IF(K230="ベスト4",[5]現行XD用点数換算表!$D$4,IF(K230="ベスト8",[5]現行XD用点数換算表!$E$4,IF(K230="ベスト16",[5]現行XD用点数換算表!$F$4,IF(K230="ベスト32",[5]現行XD用点数換算表!$G$4,"")))))))</f>
        <v>0</v>
      </c>
      <c r="M230" s="12"/>
      <c r="N230" s="8">
        <f>IF(M230="",0,IF(M230="優勝",現行XD用点数換算表!$B$5,IF(M230="準優勝",現行XD用点数換算表!$C$5,IF(M230="ベスト4",現行XD用点数換算表!$D$5,IF(M230="ベスト8",現行XD用点数換算表!$E$5,IF(M230="ベスト16",現行XD用点数換算表!$F$5,IF(M230="ベスト32",現行XD用点数換算表!$G$5,"")))))))</f>
        <v>0</v>
      </c>
      <c r="O230" s="12"/>
      <c r="P230" s="8">
        <f>IF(O230="",0,IF(O230="優勝",現行XD用点数換算表!$B$6,IF(O230="準優勝",現行XD用点数換算表!$C$6,IF(O230="ベスト4",現行XD用点数換算表!$D$6,IF(O230="ベスト8",現行XD用点数換算表!$E$6,IF(O230="ベスト16",現行XD用点数換算表!$F$6,IF(O230="ベスト32",現行XD用点数換算表!$G$6,"")))))))</f>
        <v>0</v>
      </c>
      <c r="Q230" s="12"/>
      <c r="R230" s="8">
        <f>IF(Q230="",0,IF(Q230="優勝",現行XD用点数換算表!$B$7,IF(Q230="準優勝",現行XD用点数換算表!$C$7,IF(Q230="ベスト4",現行XD用点数換算表!$D$7,IF(Q230="ベスト8",現行XD用点数換算表!$E$7,現行XD用点数換算表!$F$7)))))</f>
        <v>0</v>
      </c>
      <c r="S230" s="12"/>
      <c r="T230" s="8">
        <f>IF(S230="",0,IF(S230="優勝",現行XD用点数換算表!$B$8,IF(S230="準優勝",現行XD用点数換算表!$C$8,IF(S230="ベスト4",現行XD用点数換算表!$D$8,IF(S230="ベスト8",現行XD用点数換算表!$E$8,現行XD用点数換算表!$F$8)))))</f>
        <v>0</v>
      </c>
      <c r="U230" s="12"/>
      <c r="V230" s="14">
        <f>IF(U230="",0,IF(U230="優勝",現行XD用点数換算表!$B$13,IF(U230="準優勝",現行XD用点数換算表!$C$13,IF(U230="ベスト4",現行XD用点数換算表!$D$13,現行XD用点数換算表!$E$13))))</f>
        <v>0</v>
      </c>
      <c r="W230" s="12"/>
      <c r="X230" s="8">
        <f>IF(W230="",0,IF(W230="優勝",現行XD用点数換算表!$B$14,IF(W230="準優勝",現行XD用点数換算表!$C$14,IF(W230="ベスト4",現行XD用点数換算表!$D$14,現行XD用点数換算表!$E$14))))</f>
        <v>0</v>
      </c>
      <c r="Y230" s="12"/>
      <c r="Z230" s="8">
        <f>IF(Y230="",0,IF(Y230="優勝",[5]現行XD用点数換算表!$B$15,IF(Y230="準優勝",[5]現行XD用点数換算表!$C$15,IF(Y230="ベスト4",[5]現行XD用点数換算表!$D$15,IF(Y230="ベスト8",[5]現行XD用点数換算表!$E$15,IF(Y230="ベスト16",[5]現行XD用点数換算表!$F$15,IF(Y230="ベスト32",[5]現行XD用点数換算表!$G$15,"")))))))</f>
        <v>0</v>
      </c>
      <c r="AA230" s="12"/>
      <c r="AB230" s="8">
        <f>IF(AA230="",0,IF(AA230="優勝",現行XD用点数換算表!$B$16,IF(AA230="準優勝",現行XD用点数換算表!$C$16,IF(AA230="ベスト4",現行XD用点数換算表!$D$16,IF(AA230="ベスト8",現行XD用点数換算表!$E$16,IF(AA230="ベスト16",現行XD用点数換算表!$F$16,IF(AA230="ベスト32",現行XD用点数換算表!$G$16,"")))))))</f>
        <v>0</v>
      </c>
      <c r="AC230" s="12"/>
      <c r="AD230" s="8">
        <f>IF(AC230="",0,IF(AC230="優勝",現行XD用点数換算表!$B$17,IF(AC230="準優勝",現行XD用点数換算表!$C$17,IF(AC230="ベスト4",現行XD用点数換算表!$D$17,IF(AC230="ベスト8",現行XD用点数換算表!$E$17,IF(AC230="ベスト16",現行XD用点数換算表!$F$17,IF(AC230="ベスト32",現行XD用点数換算表!$G$17,"")))))))</f>
        <v>0</v>
      </c>
      <c r="AE230" s="12"/>
      <c r="AF230" s="8">
        <f>IF(AE230="",0,IF(AE230="優勝",現行XD用点数換算表!$B$18,IF(AE230="準優勝",現行XD用点数換算表!$C$18,IF(AE230="ベスト4",現行XD用点数換算表!$D$18,IF(AE230="ベスト8",現行XD用点数換算表!$E$18,現行XD用点数換算表!$F$18)))))</f>
        <v>0</v>
      </c>
      <c r="AG230" s="12"/>
      <c r="AH230" s="8">
        <f>IF(AG230="",0,IF(AG230="優勝",現行XD用点数換算表!$B$19,IF(AG230="準優勝",現行XD用点数換算表!$C$19,IF(AG230="ベスト4",現行XD用点数換算表!$D$19,IF(AG230="ベスト8",現行XD用点数換算表!$E$19,現行XD用点数換算表!$F$19)))))</f>
        <v>0</v>
      </c>
      <c r="AI230" s="8">
        <f t="shared" si="27"/>
        <v>0</v>
      </c>
      <c r="AJ230" s="56">
        <f t="shared" si="28"/>
        <v>0</v>
      </c>
    </row>
    <row r="231" spans="1:36" ht="15" customHeight="1" x14ac:dyDescent="0.55000000000000004">
      <c r="A231" s="57"/>
      <c r="B231" s="12"/>
      <c r="C231" s="12"/>
      <c r="D231" s="12"/>
      <c r="E231" s="8"/>
      <c r="F231" s="8"/>
      <c r="G231" s="12"/>
      <c r="H231" s="13">
        <f>IF(G231="",0,IF(G231="優勝",現行XD用点数換算表!$B$2,IF(G231="準優勝",現行XD用点数換算表!$C$2,IF(G231="ベスト4",現行XD用点数換算表!$D$2,現行XD用点数換算表!$E$2))))</f>
        <v>0</v>
      </c>
      <c r="I231" s="12"/>
      <c r="J231" s="8">
        <f>IF(I231="",0,IF(I231="優勝",現行XD用点数換算表!$B$3,IF(I231="準優勝",現行XD用点数換算表!$C$3,IF(I231="ベスト4",現行XD用点数換算表!$D$3,現行XD用点数換算表!$E$3))))</f>
        <v>0</v>
      </c>
      <c r="K231" s="12"/>
      <c r="L231" s="8">
        <f>IF(K231="",0,IF(K231="優勝",[5]現行XD用点数換算表!$B$4,IF(K231="準優勝",[5]現行XD用点数換算表!$C$4,IF(K231="ベスト4",[5]現行XD用点数換算表!$D$4,IF(K231="ベスト8",[5]現行XD用点数換算表!$E$4,IF(K231="ベスト16",[5]現行XD用点数換算表!$F$4,IF(K231="ベスト32",[5]現行XD用点数換算表!$G$4,"")))))))</f>
        <v>0</v>
      </c>
      <c r="M231" s="12"/>
      <c r="N231" s="8">
        <f>IF(M231="",0,IF(M231="優勝",現行XD用点数換算表!$B$5,IF(M231="準優勝",現行XD用点数換算表!$C$5,IF(M231="ベスト4",現行XD用点数換算表!$D$5,IF(M231="ベスト8",現行XD用点数換算表!$E$5,IF(M231="ベスト16",現行XD用点数換算表!$F$5,IF(M231="ベスト32",現行XD用点数換算表!$G$5,"")))))))</f>
        <v>0</v>
      </c>
      <c r="O231" s="12"/>
      <c r="P231" s="8">
        <f>IF(O231="",0,IF(O231="優勝",現行XD用点数換算表!$B$6,IF(O231="準優勝",現行XD用点数換算表!$C$6,IF(O231="ベスト4",現行XD用点数換算表!$D$6,IF(O231="ベスト8",現行XD用点数換算表!$E$6,IF(O231="ベスト16",現行XD用点数換算表!$F$6,IF(O231="ベスト32",現行XD用点数換算表!$G$6,"")))))))</f>
        <v>0</v>
      </c>
      <c r="Q231" s="12"/>
      <c r="R231" s="8">
        <f>IF(Q231="",0,IF(Q231="優勝",現行XD用点数換算表!$B$7,IF(Q231="準優勝",現行XD用点数換算表!$C$7,IF(Q231="ベスト4",現行XD用点数換算表!$D$7,IF(Q231="ベスト8",現行XD用点数換算表!$E$7,現行XD用点数換算表!$F$7)))))</f>
        <v>0</v>
      </c>
      <c r="S231" s="12"/>
      <c r="T231" s="8">
        <f>IF(S231="",0,IF(S231="優勝",現行XD用点数換算表!$B$8,IF(S231="準優勝",現行XD用点数換算表!$C$8,IF(S231="ベスト4",現行XD用点数換算表!$D$8,IF(S231="ベスト8",現行XD用点数換算表!$E$8,現行XD用点数換算表!$F$8)))))</f>
        <v>0</v>
      </c>
      <c r="U231" s="12"/>
      <c r="V231" s="14">
        <f>IF(U231="",0,IF(U231="優勝",現行XD用点数換算表!$B$13,IF(U231="準優勝",現行XD用点数換算表!$C$13,IF(U231="ベスト4",現行XD用点数換算表!$D$13,現行XD用点数換算表!$E$13))))</f>
        <v>0</v>
      </c>
      <c r="W231" s="12"/>
      <c r="X231" s="8">
        <f>IF(W231="",0,IF(W231="優勝",現行XD用点数換算表!$B$14,IF(W231="準優勝",現行XD用点数換算表!$C$14,IF(W231="ベスト4",現行XD用点数換算表!$D$14,現行XD用点数換算表!$E$14))))</f>
        <v>0</v>
      </c>
      <c r="Y231" s="12"/>
      <c r="Z231" s="8">
        <f>IF(Y231="",0,IF(Y231="優勝",[5]現行XD用点数換算表!$B$15,IF(Y231="準優勝",[5]現行XD用点数換算表!$C$15,IF(Y231="ベスト4",[5]現行XD用点数換算表!$D$15,IF(Y231="ベスト8",[5]現行XD用点数換算表!$E$15,IF(Y231="ベスト16",[5]現行XD用点数換算表!$F$15,IF(Y231="ベスト32",[5]現行XD用点数換算表!$G$15,"")))))))</f>
        <v>0</v>
      </c>
      <c r="AA231" s="12"/>
      <c r="AB231" s="8">
        <f>IF(AA231="",0,IF(AA231="優勝",現行XD用点数換算表!$B$16,IF(AA231="準優勝",現行XD用点数換算表!$C$16,IF(AA231="ベスト4",現行XD用点数換算表!$D$16,IF(AA231="ベスト8",現行XD用点数換算表!$E$16,IF(AA231="ベスト16",現行XD用点数換算表!$F$16,IF(AA231="ベスト32",現行XD用点数換算表!$G$16,"")))))))</f>
        <v>0</v>
      </c>
      <c r="AC231" s="12"/>
      <c r="AD231" s="8">
        <f>IF(AC231="",0,IF(AC231="優勝",現行XD用点数換算表!$B$17,IF(AC231="準優勝",現行XD用点数換算表!$C$17,IF(AC231="ベスト4",現行XD用点数換算表!$D$17,IF(AC231="ベスト8",現行XD用点数換算表!$E$17,IF(AC231="ベスト16",現行XD用点数換算表!$F$17,IF(AC231="ベスト32",現行XD用点数換算表!$G$17,"")))))))</f>
        <v>0</v>
      </c>
      <c r="AE231" s="12"/>
      <c r="AF231" s="8">
        <f>IF(AE231="",0,IF(AE231="優勝",現行XD用点数換算表!$B$18,IF(AE231="準優勝",現行XD用点数換算表!$C$18,IF(AE231="ベスト4",現行XD用点数換算表!$D$18,IF(AE231="ベスト8",現行XD用点数換算表!$E$18,現行XD用点数換算表!$F$18)))))</f>
        <v>0</v>
      </c>
      <c r="AG231" s="12"/>
      <c r="AH231" s="8">
        <f>IF(AG231="",0,IF(AG231="優勝",現行XD用点数換算表!$B$19,IF(AG231="準優勝",現行XD用点数換算表!$C$19,IF(AG231="ベスト4",現行XD用点数換算表!$D$19,IF(AG231="ベスト8",現行XD用点数換算表!$E$19,現行XD用点数換算表!$F$19)))))</f>
        <v>0</v>
      </c>
      <c r="AI231" s="8">
        <f t="shared" si="27"/>
        <v>0</v>
      </c>
      <c r="AJ231" s="57"/>
    </row>
    <row r="232" spans="1:36" ht="15" customHeight="1" x14ac:dyDescent="0.55000000000000004">
      <c r="A232" s="56">
        <v>115</v>
      </c>
      <c r="B232" s="12"/>
      <c r="C232" s="12"/>
      <c r="D232" s="12"/>
      <c r="E232" s="8"/>
      <c r="F232" s="8"/>
      <c r="G232" s="12"/>
      <c r="H232" s="13">
        <f>IF(G232="",0,IF(G232="優勝",現行XD用点数換算表!$B$2,IF(G232="準優勝",現行XD用点数換算表!$C$2,IF(G232="ベスト4",現行XD用点数換算表!$D$2,現行XD用点数換算表!$E$2))))</f>
        <v>0</v>
      </c>
      <c r="I232" s="12"/>
      <c r="J232" s="8">
        <f>IF(I232="",0,IF(I232="優勝",現行XD用点数換算表!$B$3,IF(I232="準優勝",現行XD用点数換算表!$C$3,IF(I232="ベスト4",現行XD用点数換算表!$D$3,現行XD用点数換算表!$E$3))))</f>
        <v>0</v>
      </c>
      <c r="K232" s="12"/>
      <c r="L232" s="8">
        <f>IF(K232="",0,IF(K232="優勝",[5]現行XD用点数換算表!$B$4,IF(K232="準優勝",[5]現行XD用点数換算表!$C$4,IF(K232="ベスト4",[5]現行XD用点数換算表!$D$4,IF(K232="ベスト8",[5]現行XD用点数換算表!$E$4,IF(K232="ベスト16",[5]現行XD用点数換算表!$F$4,IF(K232="ベスト32",[5]現行XD用点数換算表!$G$4,"")))))))</f>
        <v>0</v>
      </c>
      <c r="M232" s="12"/>
      <c r="N232" s="8">
        <f>IF(M232="",0,IF(M232="優勝",現行XD用点数換算表!$B$5,IF(M232="準優勝",現行XD用点数換算表!$C$5,IF(M232="ベスト4",現行XD用点数換算表!$D$5,IF(M232="ベスト8",現行XD用点数換算表!$E$5,IF(M232="ベスト16",現行XD用点数換算表!$F$5,IF(M232="ベスト32",現行XD用点数換算表!$G$5,"")))))))</f>
        <v>0</v>
      </c>
      <c r="O232" s="12"/>
      <c r="P232" s="8">
        <f>IF(O232="",0,IF(O232="優勝",現行XD用点数換算表!$B$6,IF(O232="準優勝",現行XD用点数換算表!$C$6,IF(O232="ベスト4",現行XD用点数換算表!$D$6,IF(O232="ベスト8",現行XD用点数換算表!$E$6,IF(O232="ベスト16",現行XD用点数換算表!$F$6,IF(O232="ベスト32",現行XD用点数換算表!$G$6,"")))))))</f>
        <v>0</v>
      </c>
      <c r="Q232" s="12"/>
      <c r="R232" s="8">
        <f>IF(Q232="",0,IF(Q232="優勝",現行XD用点数換算表!$B$7,IF(Q232="準優勝",現行XD用点数換算表!$C$7,IF(Q232="ベスト4",現行XD用点数換算表!$D$7,IF(Q232="ベスト8",現行XD用点数換算表!$E$7,現行XD用点数換算表!$F$7)))))</f>
        <v>0</v>
      </c>
      <c r="S232" s="12"/>
      <c r="T232" s="8">
        <f>IF(S232="",0,IF(S232="優勝",現行XD用点数換算表!$B$8,IF(S232="準優勝",現行XD用点数換算表!$C$8,IF(S232="ベスト4",現行XD用点数換算表!$D$8,IF(S232="ベスト8",現行XD用点数換算表!$E$8,現行XD用点数換算表!$F$8)))))</f>
        <v>0</v>
      </c>
      <c r="U232" s="12"/>
      <c r="V232" s="14">
        <f>IF(U232="",0,IF(U232="優勝",現行XD用点数換算表!$B$13,IF(U232="準優勝",現行XD用点数換算表!$C$13,IF(U232="ベスト4",現行XD用点数換算表!$D$13,現行XD用点数換算表!$E$13))))</f>
        <v>0</v>
      </c>
      <c r="W232" s="12"/>
      <c r="X232" s="8">
        <f>IF(W232="",0,IF(W232="優勝",現行XD用点数換算表!$B$14,IF(W232="準優勝",現行XD用点数換算表!$C$14,IF(W232="ベスト4",現行XD用点数換算表!$D$14,現行XD用点数換算表!$E$14))))</f>
        <v>0</v>
      </c>
      <c r="Y232" s="12"/>
      <c r="Z232" s="8">
        <f>IF(Y232="",0,IF(Y232="優勝",[5]現行XD用点数換算表!$B$15,IF(Y232="準優勝",[5]現行XD用点数換算表!$C$15,IF(Y232="ベスト4",[5]現行XD用点数換算表!$D$15,IF(Y232="ベスト8",[5]現行XD用点数換算表!$E$15,IF(Y232="ベスト16",[5]現行XD用点数換算表!$F$15,IF(Y232="ベスト32",[5]現行XD用点数換算表!$G$15,"")))))))</f>
        <v>0</v>
      </c>
      <c r="AA232" s="12"/>
      <c r="AB232" s="8">
        <f>IF(AA232="",0,IF(AA232="優勝",現行XD用点数換算表!$B$16,IF(AA232="準優勝",現行XD用点数換算表!$C$16,IF(AA232="ベスト4",現行XD用点数換算表!$D$16,IF(AA232="ベスト8",現行XD用点数換算表!$E$16,IF(AA232="ベスト16",現行XD用点数換算表!$F$16,IF(AA232="ベスト32",現行XD用点数換算表!$G$16,"")))))))</f>
        <v>0</v>
      </c>
      <c r="AC232" s="12"/>
      <c r="AD232" s="8">
        <f>IF(AC232="",0,IF(AC232="優勝",現行XD用点数換算表!$B$17,IF(AC232="準優勝",現行XD用点数換算表!$C$17,IF(AC232="ベスト4",現行XD用点数換算表!$D$17,IF(AC232="ベスト8",現行XD用点数換算表!$E$17,IF(AC232="ベスト16",現行XD用点数換算表!$F$17,IF(AC232="ベスト32",現行XD用点数換算表!$G$17,"")))))))</f>
        <v>0</v>
      </c>
      <c r="AE232" s="12"/>
      <c r="AF232" s="8">
        <f>IF(AE232="",0,IF(AE232="優勝",現行XD用点数換算表!$B$18,IF(AE232="準優勝",現行XD用点数換算表!$C$18,IF(AE232="ベスト4",現行XD用点数換算表!$D$18,IF(AE232="ベスト8",現行XD用点数換算表!$E$18,現行XD用点数換算表!$F$18)))))</f>
        <v>0</v>
      </c>
      <c r="AG232" s="12"/>
      <c r="AH232" s="8">
        <f>IF(AG232="",0,IF(AG232="優勝",現行XD用点数換算表!$B$19,IF(AG232="準優勝",現行XD用点数換算表!$C$19,IF(AG232="ベスト4",現行XD用点数換算表!$D$19,IF(AG232="ベスト8",現行XD用点数換算表!$E$19,現行XD用点数換算表!$F$19)))))</f>
        <v>0</v>
      </c>
      <c r="AI232" s="8">
        <f t="shared" si="27"/>
        <v>0</v>
      </c>
      <c r="AJ232" s="56">
        <f t="shared" si="28"/>
        <v>0</v>
      </c>
    </row>
    <row r="233" spans="1:36" ht="15" customHeight="1" x14ac:dyDescent="0.55000000000000004">
      <c r="A233" s="57"/>
      <c r="B233" s="12"/>
      <c r="C233" s="12"/>
      <c r="D233" s="12"/>
      <c r="E233" s="8"/>
      <c r="F233" s="8"/>
      <c r="G233" s="12"/>
      <c r="H233" s="13">
        <f>IF(G233="",0,IF(G233="優勝",現行XD用点数換算表!$B$2,IF(G233="準優勝",現行XD用点数換算表!$C$2,IF(G233="ベスト4",現行XD用点数換算表!$D$2,現行XD用点数換算表!$E$2))))</f>
        <v>0</v>
      </c>
      <c r="I233" s="12"/>
      <c r="J233" s="8">
        <f>IF(I233="",0,IF(I233="優勝",現行XD用点数換算表!$B$3,IF(I233="準優勝",現行XD用点数換算表!$C$3,IF(I233="ベスト4",現行XD用点数換算表!$D$3,現行XD用点数換算表!$E$3))))</f>
        <v>0</v>
      </c>
      <c r="K233" s="12"/>
      <c r="L233" s="8">
        <f>IF(K233="",0,IF(K233="優勝",[5]現行XD用点数換算表!$B$4,IF(K233="準優勝",[5]現行XD用点数換算表!$C$4,IF(K233="ベスト4",[5]現行XD用点数換算表!$D$4,IF(K233="ベスト8",[5]現行XD用点数換算表!$E$4,IF(K233="ベスト16",[5]現行XD用点数換算表!$F$4,IF(K233="ベスト32",[5]現行XD用点数換算表!$G$4,"")))))))</f>
        <v>0</v>
      </c>
      <c r="M233" s="12"/>
      <c r="N233" s="8">
        <f>IF(M233="",0,IF(M233="優勝",現行XD用点数換算表!$B$5,IF(M233="準優勝",現行XD用点数換算表!$C$5,IF(M233="ベスト4",現行XD用点数換算表!$D$5,IF(M233="ベスト8",現行XD用点数換算表!$E$5,IF(M233="ベスト16",現行XD用点数換算表!$F$5,IF(M233="ベスト32",現行XD用点数換算表!$G$5,"")))))))</f>
        <v>0</v>
      </c>
      <c r="O233" s="12"/>
      <c r="P233" s="8">
        <f>IF(O233="",0,IF(O233="優勝",現行XD用点数換算表!$B$6,IF(O233="準優勝",現行XD用点数換算表!$C$6,IF(O233="ベスト4",現行XD用点数換算表!$D$6,IF(O233="ベスト8",現行XD用点数換算表!$E$6,IF(O233="ベスト16",現行XD用点数換算表!$F$6,IF(O233="ベスト32",現行XD用点数換算表!$G$6,"")))))))</f>
        <v>0</v>
      </c>
      <c r="Q233" s="12"/>
      <c r="R233" s="8">
        <f>IF(Q233="",0,IF(Q233="優勝",現行XD用点数換算表!$B$7,IF(Q233="準優勝",現行XD用点数換算表!$C$7,IF(Q233="ベスト4",現行XD用点数換算表!$D$7,IF(Q233="ベスト8",現行XD用点数換算表!$E$7,現行XD用点数換算表!$F$7)))))</f>
        <v>0</v>
      </c>
      <c r="S233" s="12"/>
      <c r="T233" s="8">
        <f>IF(S233="",0,IF(S233="優勝",現行XD用点数換算表!$B$8,IF(S233="準優勝",現行XD用点数換算表!$C$8,IF(S233="ベスト4",現行XD用点数換算表!$D$8,IF(S233="ベスト8",現行XD用点数換算表!$E$8,現行XD用点数換算表!$F$8)))))</f>
        <v>0</v>
      </c>
      <c r="U233" s="12"/>
      <c r="V233" s="14">
        <f>IF(U233="",0,IF(U233="優勝",現行XD用点数換算表!$B$13,IF(U233="準優勝",現行XD用点数換算表!$C$13,IF(U233="ベスト4",現行XD用点数換算表!$D$13,現行XD用点数換算表!$E$13))))</f>
        <v>0</v>
      </c>
      <c r="W233" s="12"/>
      <c r="X233" s="8">
        <f>IF(W233="",0,IF(W233="優勝",現行XD用点数換算表!$B$14,IF(W233="準優勝",現行XD用点数換算表!$C$14,IF(W233="ベスト4",現行XD用点数換算表!$D$14,現行XD用点数換算表!$E$14))))</f>
        <v>0</v>
      </c>
      <c r="Y233" s="12"/>
      <c r="Z233" s="8">
        <f>IF(Y233="",0,IF(Y233="優勝",[5]現行XD用点数換算表!$B$15,IF(Y233="準優勝",[5]現行XD用点数換算表!$C$15,IF(Y233="ベスト4",[5]現行XD用点数換算表!$D$15,IF(Y233="ベスト8",[5]現行XD用点数換算表!$E$15,IF(Y233="ベスト16",[5]現行XD用点数換算表!$F$15,IF(Y233="ベスト32",[5]現行XD用点数換算表!$G$15,"")))))))</f>
        <v>0</v>
      </c>
      <c r="AA233" s="12"/>
      <c r="AB233" s="8">
        <f>IF(AA233="",0,IF(AA233="優勝",現行XD用点数換算表!$B$16,IF(AA233="準優勝",現行XD用点数換算表!$C$16,IF(AA233="ベスト4",現行XD用点数換算表!$D$16,IF(AA233="ベスト8",現行XD用点数換算表!$E$16,IF(AA233="ベスト16",現行XD用点数換算表!$F$16,IF(AA233="ベスト32",現行XD用点数換算表!$G$16,"")))))))</f>
        <v>0</v>
      </c>
      <c r="AC233" s="12"/>
      <c r="AD233" s="8">
        <f>IF(AC233="",0,IF(AC233="優勝",現行XD用点数換算表!$B$17,IF(AC233="準優勝",現行XD用点数換算表!$C$17,IF(AC233="ベスト4",現行XD用点数換算表!$D$17,IF(AC233="ベスト8",現行XD用点数換算表!$E$17,IF(AC233="ベスト16",現行XD用点数換算表!$F$17,IF(AC233="ベスト32",現行XD用点数換算表!$G$17,"")))))))</f>
        <v>0</v>
      </c>
      <c r="AE233" s="12"/>
      <c r="AF233" s="8">
        <f>IF(AE233="",0,IF(AE233="優勝",現行XD用点数換算表!$B$18,IF(AE233="準優勝",現行XD用点数換算表!$C$18,IF(AE233="ベスト4",現行XD用点数換算表!$D$18,IF(AE233="ベスト8",現行XD用点数換算表!$E$18,現行XD用点数換算表!$F$18)))))</f>
        <v>0</v>
      </c>
      <c r="AG233" s="12"/>
      <c r="AH233" s="8">
        <f>IF(AG233="",0,IF(AG233="優勝",現行XD用点数換算表!$B$19,IF(AG233="準優勝",現行XD用点数換算表!$C$19,IF(AG233="ベスト4",現行XD用点数換算表!$D$19,IF(AG233="ベスト8",現行XD用点数換算表!$E$19,現行XD用点数換算表!$F$19)))))</f>
        <v>0</v>
      </c>
      <c r="AI233" s="8">
        <f t="shared" si="27"/>
        <v>0</v>
      </c>
      <c r="AJ233" s="57"/>
    </row>
    <row r="234" spans="1:36" ht="15" customHeight="1" x14ac:dyDescent="0.55000000000000004">
      <c r="A234" s="56">
        <v>116</v>
      </c>
      <c r="B234" s="12"/>
      <c r="C234" s="12"/>
      <c r="D234" s="12"/>
      <c r="E234" s="8"/>
      <c r="F234" s="8"/>
      <c r="G234" s="12"/>
      <c r="H234" s="13">
        <f>IF(G234="",0,IF(G234="優勝",現行XD用点数換算表!$B$2,IF(G234="準優勝",現行XD用点数換算表!$C$2,IF(G234="ベスト4",現行XD用点数換算表!$D$2,現行XD用点数換算表!$E$2))))</f>
        <v>0</v>
      </c>
      <c r="I234" s="12"/>
      <c r="J234" s="8">
        <f>IF(I234="",0,IF(I234="優勝",現行XD用点数換算表!$B$3,IF(I234="準優勝",現行XD用点数換算表!$C$3,IF(I234="ベスト4",現行XD用点数換算表!$D$3,現行XD用点数換算表!$E$3))))</f>
        <v>0</v>
      </c>
      <c r="K234" s="12"/>
      <c r="L234" s="8">
        <f>IF(K234="",0,IF(K234="優勝",[5]現行XD用点数換算表!$B$4,IF(K234="準優勝",[5]現行XD用点数換算表!$C$4,IF(K234="ベスト4",[5]現行XD用点数換算表!$D$4,IF(K234="ベスト8",[5]現行XD用点数換算表!$E$4,IF(K234="ベスト16",[5]現行XD用点数換算表!$F$4,IF(K234="ベスト32",[5]現行XD用点数換算表!$G$4,"")))))))</f>
        <v>0</v>
      </c>
      <c r="M234" s="12"/>
      <c r="N234" s="8">
        <f>IF(M234="",0,IF(M234="優勝",現行XD用点数換算表!$B$5,IF(M234="準優勝",現行XD用点数換算表!$C$5,IF(M234="ベスト4",現行XD用点数換算表!$D$5,IF(M234="ベスト8",現行XD用点数換算表!$E$5,IF(M234="ベスト16",現行XD用点数換算表!$F$5,IF(M234="ベスト32",現行XD用点数換算表!$G$5,"")))))))</f>
        <v>0</v>
      </c>
      <c r="O234" s="12"/>
      <c r="P234" s="8">
        <f>IF(O234="",0,IF(O234="優勝",現行XD用点数換算表!$B$6,IF(O234="準優勝",現行XD用点数換算表!$C$6,IF(O234="ベスト4",現行XD用点数換算表!$D$6,IF(O234="ベスト8",現行XD用点数換算表!$E$6,IF(O234="ベスト16",現行XD用点数換算表!$F$6,IF(O234="ベスト32",現行XD用点数換算表!$G$6,"")))))))</f>
        <v>0</v>
      </c>
      <c r="Q234" s="12"/>
      <c r="R234" s="8">
        <f>IF(Q234="",0,IF(Q234="優勝",現行XD用点数換算表!$B$7,IF(Q234="準優勝",現行XD用点数換算表!$C$7,IF(Q234="ベスト4",現行XD用点数換算表!$D$7,IF(Q234="ベスト8",現行XD用点数換算表!$E$7,現行XD用点数換算表!$F$7)))))</f>
        <v>0</v>
      </c>
      <c r="S234" s="12"/>
      <c r="T234" s="8">
        <f>IF(S234="",0,IF(S234="優勝",現行XD用点数換算表!$B$8,IF(S234="準優勝",現行XD用点数換算表!$C$8,IF(S234="ベスト4",現行XD用点数換算表!$D$8,IF(S234="ベスト8",現行XD用点数換算表!$E$8,現行XD用点数換算表!$F$8)))))</f>
        <v>0</v>
      </c>
      <c r="U234" s="12"/>
      <c r="V234" s="14">
        <f>IF(U234="",0,IF(U234="優勝",現行XD用点数換算表!$B$13,IF(U234="準優勝",現行XD用点数換算表!$C$13,IF(U234="ベスト4",現行XD用点数換算表!$D$13,現行XD用点数換算表!$E$13))))</f>
        <v>0</v>
      </c>
      <c r="W234" s="12"/>
      <c r="X234" s="8">
        <f>IF(W234="",0,IF(W234="優勝",現行XD用点数換算表!$B$14,IF(W234="準優勝",現行XD用点数換算表!$C$14,IF(W234="ベスト4",現行XD用点数換算表!$D$14,現行XD用点数換算表!$E$14))))</f>
        <v>0</v>
      </c>
      <c r="Y234" s="12"/>
      <c r="Z234" s="8">
        <f>IF(Y234="",0,IF(Y234="優勝",[5]現行XD用点数換算表!$B$15,IF(Y234="準優勝",[5]現行XD用点数換算表!$C$15,IF(Y234="ベスト4",[5]現行XD用点数換算表!$D$15,IF(Y234="ベスト8",[5]現行XD用点数換算表!$E$15,IF(Y234="ベスト16",[5]現行XD用点数換算表!$F$15,IF(Y234="ベスト32",[5]現行XD用点数換算表!$G$15,"")))))))</f>
        <v>0</v>
      </c>
      <c r="AA234" s="12"/>
      <c r="AB234" s="8">
        <f>IF(AA234="",0,IF(AA234="優勝",現行XD用点数換算表!$B$16,IF(AA234="準優勝",現行XD用点数換算表!$C$16,IF(AA234="ベスト4",現行XD用点数換算表!$D$16,IF(AA234="ベスト8",現行XD用点数換算表!$E$16,IF(AA234="ベスト16",現行XD用点数換算表!$F$16,IF(AA234="ベスト32",現行XD用点数換算表!$G$16,"")))))))</f>
        <v>0</v>
      </c>
      <c r="AC234" s="12"/>
      <c r="AD234" s="8">
        <f>IF(AC234="",0,IF(AC234="優勝",現行XD用点数換算表!$B$17,IF(AC234="準優勝",現行XD用点数換算表!$C$17,IF(AC234="ベスト4",現行XD用点数換算表!$D$17,IF(AC234="ベスト8",現行XD用点数換算表!$E$17,IF(AC234="ベスト16",現行XD用点数換算表!$F$17,IF(AC234="ベスト32",現行XD用点数換算表!$G$17,"")))))))</f>
        <v>0</v>
      </c>
      <c r="AE234" s="12"/>
      <c r="AF234" s="8">
        <f>IF(AE234="",0,IF(AE234="優勝",現行XD用点数換算表!$B$18,IF(AE234="準優勝",現行XD用点数換算表!$C$18,IF(AE234="ベスト4",現行XD用点数換算表!$D$18,IF(AE234="ベスト8",現行XD用点数換算表!$E$18,現行XD用点数換算表!$F$18)))))</f>
        <v>0</v>
      </c>
      <c r="AG234" s="12"/>
      <c r="AH234" s="8">
        <f>IF(AG234="",0,IF(AG234="優勝",現行XD用点数換算表!$B$19,IF(AG234="準優勝",現行XD用点数換算表!$C$19,IF(AG234="ベスト4",現行XD用点数換算表!$D$19,IF(AG234="ベスト8",現行XD用点数換算表!$E$19,現行XD用点数換算表!$F$19)))))</f>
        <v>0</v>
      </c>
      <c r="AI234" s="8">
        <f t="shared" ref="AI234:AI281" si="29">MAX(H234,J234)+SUM(L234:T234)+MAX(V234,X234)+SUM(Z234:AH234)</f>
        <v>0</v>
      </c>
      <c r="AJ234" s="56">
        <f t="shared" si="28"/>
        <v>0</v>
      </c>
    </row>
    <row r="235" spans="1:36" ht="15" customHeight="1" x14ac:dyDescent="0.55000000000000004">
      <c r="A235" s="57"/>
      <c r="B235" s="12"/>
      <c r="C235" s="12"/>
      <c r="D235" s="12"/>
      <c r="E235" s="8"/>
      <c r="F235" s="8"/>
      <c r="G235" s="12"/>
      <c r="H235" s="13">
        <f>IF(G235="",0,IF(G235="優勝",現行XD用点数換算表!$B$2,IF(G235="準優勝",現行XD用点数換算表!$C$2,IF(G235="ベスト4",現行XD用点数換算表!$D$2,現行XD用点数換算表!$E$2))))</f>
        <v>0</v>
      </c>
      <c r="I235" s="12"/>
      <c r="J235" s="8">
        <f>IF(I235="",0,IF(I235="優勝",現行XD用点数換算表!$B$3,IF(I235="準優勝",現行XD用点数換算表!$C$3,IF(I235="ベスト4",現行XD用点数換算表!$D$3,現行XD用点数換算表!$E$3))))</f>
        <v>0</v>
      </c>
      <c r="K235" s="12"/>
      <c r="L235" s="8">
        <f>IF(K235="",0,IF(K235="優勝",[5]現行XD用点数換算表!$B$4,IF(K235="準優勝",[5]現行XD用点数換算表!$C$4,IF(K235="ベスト4",[5]現行XD用点数換算表!$D$4,IF(K235="ベスト8",[5]現行XD用点数換算表!$E$4,IF(K235="ベスト16",[5]現行XD用点数換算表!$F$4,IF(K235="ベスト32",[5]現行XD用点数換算表!$G$4,"")))))))</f>
        <v>0</v>
      </c>
      <c r="M235" s="12"/>
      <c r="N235" s="8">
        <f>IF(M235="",0,IF(M235="優勝",現行XD用点数換算表!$B$5,IF(M235="準優勝",現行XD用点数換算表!$C$5,IF(M235="ベスト4",現行XD用点数換算表!$D$5,IF(M235="ベスト8",現行XD用点数換算表!$E$5,IF(M235="ベスト16",現行XD用点数換算表!$F$5,IF(M235="ベスト32",現行XD用点数換算表!$G$5,"")))))))</f>
        <v>0</v>
      </c>
      <c r="O235" s="12"/>
      <c r="P235" s="8">
        <f>IF(O235="",0,IF(O235="優勝",現行XD用点数換算表!$B$6,IF(O235="準優勝",現行XD用点数換算表!$C$6,IF(O235="ベスト4",現行XD用点数換算表!$D$6,IF(O235="ベスト8",現行XD用点数換算表!$E$6,IF(O235="ベスト16",現行XD用点数換算表!$F$6,IF(O235="ベスト32",現行XD用点数換算表!$G$6,"")))))))</f>
        <v>0</v>
      </c>
      <c r="Q235" s="12"/>
      <c r="R235" s="8">
        <f>IF(Q235="",0,IF(Q235="優勝",現行XD用点数換算表!$B$7,IF(Q235="準優勝",現行XD用点数換算表!$C$7,IF(Q235="ベスト4",現行XD用点数換算表!$D$7,IF(Q235="ベスト8",現行XD用点数換算表!$E$7,現行XD用点数換算表!$F$7)))))</f>
        <v>0</v>
      </c>
      <c r="S235" s="12"/>
      <c r="T235" s="8">
        <f>IF(S235="",0,IF(S235="優勝",現行XD用点数換算表!$B$8,IF(S235="準優勝",現行XD用点数換算表!$C$8,IF(S235="ベスト4",現行XD用点数換算表!$D$8,IF(S235="ベスト8",現行XD用点数換算表!$E$8,現行XD用点数換算表!$F$8)))))</f>
        <v>0</v>
      </c>
      <c r="U235" s="12"/>
      <c r="V235" s="14">
        <f>IF(U235="",0,IF(U235="優勝",現行XD用点数換算表!$B$13,IF(U235="準優勝",現行XD用点数換算表!$C$13,IF(U235="ベスト4",現行XD用点数換算表!$D$13,現行XD用点数換算表!$E$13))))</f>
        <v>0</v>
      </c>
      <c r="W235" s="12"/>
      <c r="X235" s="8">
        <f>IF(W235="",0,IF(W235="優勝",現行XD用点数換算表!$B$14,IF(W235="準優勝",現行XD用点数換算表!$C$14,IF(W235="ベスト4",現行XD用点数換算表!$D$14,現行XD用点数換算表!$E$14))))</f>
        <v>0</v>
      </c>
      <c r="Y235" s="12"/>
      <c r="Z235" s="8">
        <f>IF(Y235="",0,IF(Y235="優勝",[5]現行XD用点数換算表!$B$15,IF(Y235="準優勝",[5]現行XD用点数換算表!$C$15,IF(Y235="ベスト4",[5]現行XD用点数換算表!$D$15,IF(Y235="ベスト8",[5]現行XD用点数換算表!$E$15,IF(Y235="ベスト16",[5]現行XD用点数換算表!$F$15,IF(Y235="ベスト32",[5]現行XD用点数換算表!$G$15,"")))))))</f>
        <v>0</v>
      </c>
      <c r="AA235" s="12"/>
      <c r="AB235" s="8">
        <f>IF(AA235="",0,IF(AA235="優勝",現行XD用点数換算表!$B$16,IF(AA235="準優勝",現行XD用点数換算表!$C$16,IF(AA235="ベスト4",現行XD用点数換算表!$D$16,IF(AA235="ベスト8",現行XD用点数換算表!$E$16,IF(AA235="ベスト16",現行XD用点数換算表!$F$16,IF(AA235="ベスト32",現行XD用点数換算表!$G$16,"")))))))</f>
        <v>0</v>
      </c>
      <c r="AC235" s="12"/>
      <c r="AD235" s="8">
        <f>IF(AC235="",0,IF(AC235="優勝",現行XD用点数換算表!$B$17,IF(AC235="準優勝",現行XD用点数換算表!$C$17,IF(AC235="ベスト4",現行XD用点数換算表!$D$17,IF(AC235="ベスト8",現行XD用点数換算表!$E$17,IF(AC235="ベスト16",現行XD用点数換算表!$F$17,IF(AC235="ベスト32",現行XD用点数換算表!$G$17,"")))))))</f>
        <v>0</v>
      </c>
      <c r="AE235" s="12"/>
      <c r="AF235" s="8">
        <f>IF(AE235="",0,IF(AE235="優勝",現行XD用点数換算表!$B$18,IF(AE235="準優勝",現行XD用点数換算表!$C$18,IF(AE235="ベスト4",現行XD用点数換算表!$D$18,IF(AE235="ベスト8",現行XD用点数換算表!$E$18,現行XD用点数換算表!$F$18)))))</f>
        <v>0</v>
      </c>
      <c r="AG235" s="12"/>
      <c r="AH235" s="8">
        <f>IF(AG235="",0,IF(AG235="優勝",現行XD用点数換算表!$B$19,IF(AG235="準優勝",現行XD用点数換算表!$C$19,IF(AG235="ベスト4",現行XD用点数換算表!$D$19,IF(AG235="ベスト8",現行XD用点数換算表!$E$19,現行XD用点数換算表!$F$19)))))</f>
        <v>0</v>
      </c>
      <c r="AI235" s="8">
        <f t="shared" si="29"/>
        <v>0</v>
      </c>
      <c r="AJ235" s="57"/>
    </row>
    <row r="236" spans="1:36" ht="15" customHeight="1" x14ac:dyDescent="0.55000000000000004">
      <c r="A236" s="56">
        <v>117</v>
      </c>
      <c r="B236" s="12"/>
      <c r="C236" s="12"/>
      <c r="D236" s="12"/>
      <c r="E236" s="8"/>
      <c r="F236" s="8"/>
      <c r="G236" s="12"/>
      <c r="H236" s="13">
        <f>IF(G236="",0,IF(G236="優勝",現行XD用点数換算表!$B$2,IF(G236="準優勝",現行XD用点数換算表!$C$2,IF(G236="ベスト4",現行XD用点数換算表!$D$2,現行XD用点数換算表!$E$2))))</f>
        <v>0</v>
      </c>
      <c r="I236" s="12"/>
      <c r="J236" s="8">
        <f>IF(I236="",0,IF(I236="優勝",現行XD用点数換算表!$B$3,IF(I236="準優勝",現行XD用点数換算表!$C$3,IF(I236="ベスト4",現行XD用点数換算表!$D$3,現行XD用点数換算表!$E$3))))</f>
        <v>0</v>
      </c>
      <c r="K236" s="12"/>
      <c r="L236" s="8">
        <f>IF(K236="",0,IF(K236="優勝",[5]現行XD用点数換算表!$B$4,IF(K236="準優勝",[5]現行XD用点数換算表!$C$4,IF(K236="ベスト4",[5]現行XD用点数換算表!$D$4,IF(K236="ベスト8",[5]現行XD用点数換算表!$E$4,IF(K236="ベスト16",[5]現行XD用点数換算表!$F$4,IF(K236="ベスト32",[5]現行XD用点数換算表!$G$4,"")))))))</f>
        <v>0</v>
      </c>
      <c r="M236" s="12"/>
      <c r="N236" s="8">
        <f>IF(M236="",0,IF(M236="優勝",現行XD用点数換算表!$B$5,IF(M236="準優勝",現行XD用点数換算表!$C$5,IF(M236="ベスト4",現行XD用点数換算表!$D$5,IF(M236="ベスト8",現行XD用点数換算表!$E$5,IF(M236="ベスト16",現行XD用点数換算表!$F$5,IF(M236="ベスト32",現行XD用点数換算表!$G$5,"")))))))</f>
        <v>0</v>
      </c>
      <c r="O236" s="12"/>
      <c r="P236" s="8">
        <f>IF(O236="",0,IF(O236="優勝",現行XD用点数換算表!$B$6,IF(O236="準優勝",現行XD用点数換算表!$C$6,IF(O236="ベスト4",現行XD用点数換算表!$D$6,IF(O236="ベスト8",現行XD用点数換算表!$E$6,IF(O236="ベスト16",現行XD用点数換算表!$F$6,IF(O236="ベスト32",現行XD用点数換算表!$G$6,"")))))))</f>
        <v>0</v>
      </c>
      <c r="Q236" s="12"/>
      <c r="R236" s="8">
        <f>IF(Q236="",0,IF(Q236="優勝",現行XD用点数換算表!$B$7,IF(Q236="準優勝",現行XD用点数換算表!$C$7,IF(Q236="ベスト4",現行XD用点数換算表!$D$7,IF(Q236="ベスト8",現行XD用点数換算表!$E$7,現行XD用点数換算表!$F$7)))))</f>
        <v>0</v>
      </c>
      <c r="S236" s="12"/>
      <c r="T236" s="8">
        <f>IF(S236="",0,IF(S236="優勝",現行XD用点数換算表!$B$8,IF(S236="準優勝",現行XD用点数換算表!$C$8,IF(S236="ベスト4",現行XD用点数換算表!$D$8,IF(S236="ベスト8",現行XD用点数換算表!$E$8,現行XD用点数換算表!$F$8)))))</f>
        <v>0</v>
      </c>
      <c r="U236" s="12"/>
      <c r="V236" s="14">
        <f>IF(U236="",0,IF(U236="優勝",現行XD用点数換算表!$B$13,IF(U236="準優勝",現行XD用点数換算表!$C$13,IF(U236="ベスト4",現行XD用点数換算表!$D$13,現行XD用点数換算表!$E$13))))</f>
        <v>0</v>
      </c>
      <c r="W236" s="12"/>
      <c r="X236" s="8">
        <f>IF(W236="",0,IF(W236="優勝",現行XD用点数換算表!$B$14,IF(W236="準優勝",現行XD用点数換算表!$C$14,IF(W236="ベスト4",現行XD用点数換算表!$D$14,現行XD用点数換算表!$E$14))))</f>
        <v>0</v>
      </c>
      <c r="Y236" s="12"/>
      <c r="Z236" s="8">
        <f>IF(Y236="",0,IF(Y236="優勝",[5]現行XD用点数換算表!$B$15,IF(Y236="準優勝",[5]現行XD用点数換算表!$C$15,IF(Y236="ベスト4",[5]現行XD用点数換算表!$D$15,IF(Y236="ベスト8",[5]現行XD用点数換算表!$E$15,IF(Y236="ベスト16",[5]現行XD用点数換算表!$F$15,IF(Y236="ベスト32",[5]現行XD用点数換算表!$G$15,"")))))))</f>
        <v>0</v>
      </c>
      <c r="AA236" s="12"/>
      <c r="AB236" s="8">
        <f>IF(AA236="",0,IF(AA236="優勝",現行XD用点数換算表!$B$16,IF(AA236="準優勝",現行XD用点数換算表!$C$16,IF(AA236="ベスト4",現行XD用点数換算表!$D$16,IF(AA236="ベスト8",現行XD用点数換算表!$E$16,IF(AA236="ベスト16",現行XD用点数換算表!$F$16,IF(AA236="ベスト32",現行XD用点数換算表!$G$16,"")))))))</f>
        <v>0</v>
      </c>
      <c r="AC236" s="12"/>
      <c r="AD236" s="8">
        <f>IF(AC236="",0,IF(AC236="優勝",現行XD用点数換算表!$B$17,IF(AC236="準優勝",現行XD用点数換算表!$C$17,IF(AC236="ベスト4",現行XD用点数換算表!$D$17,IF(AC236="ベスト8",現行XD用点数換算表!$E$17,IF(AC236="ベスト16",現行XD用点数換算表!$F$17,IF(AC236="ベスト32",現行XD用点数換算表!$G$17,"")))))))</f>
        <v>0</v>
      </c>
      <c r="AE236" s="12"/>
      <c r="AF236" s="8">
        <f>IF(AE236="",0,IF(AE236="優勝",現行XD用点数換算表!$B$18,IF(AE236="準優勝",現行XD用点数換算表!$C$18,IF(AE236="ベスト4",現行XD用点数換算表!$D$18,IF(AE236="ベスト8",現行XD用点数換算表!$E$18,現行XD用点数換算表!$F$18)))))</f>
        <v>0</v>
      </c>
      <c r="AG236" s="12"/>
      <c r="AH236" s="8">
        <f>IF(AG236="",0,IF(AG236="優勝",現行XD用点数換算表!$B$19,IF(AG236="準優勝",現行XD用点数換算表!$C$19,IF(AG236="ベスト4",現行XD用点数換算表!$D$19,IF(AG236="ベスト8",現行XD用点数換算表!$E$19,現行XD用点数換算表!$F$19)))))</f>
        <v>0</v>
      </c>
      <c r="AI236" s="8">
        <f t="shared" si="29"/>
        <v>0</v>
      </c>
      <c r="AJ236" s="56">
        <f t="shared" si="28"/>
        <v>0</v>
      </c>
    </row>
    <row r="237" spans="1:36" ht="15" customHeight="1" x14ac:dyDescent="0.55000000000000004">
      <c r="A237" s="57"/>
      <c r="B237" s="12"/>
      <c r="C237" s="12"/>
      <c r="D237" s="12"/>
      <c r="E237" s="8"/>
      <c r="F237" s="8"/>
      <c r="G237" s="12"/>
      <c r="H237" s="13">
        <f>IF(G237="",0,IF(G237="優勝",現行XD用点数換算表!$B$2,IF(G237="準優勝",現行XD用点数換算表!$C$2,IF(G237="ベスト4",現行XD用点数換算表!$D$2,現行XD用点数換算表!$E$2))))</f>
        <v>0</v>
      </c>
      <c r="I237" s="12"/>
      <c r="J237" s="8">
        <f>IF(I237="",0,IF(I237="優勝",現行XD用点数換算表!$B$3,IF(I237="準優勝",現行XD用点数換算表!$C$3,IF(I237="ベスト4",現行XD用点数換算表!$D$3,現行XD用点数換算表!$E$3))))</f>
        <v>0</v>
      </c>
      <c r="K237" s="12"/>
      <c r="L237" s="8">
        <f>IF(K237="",0,IF(K237="優勝",[5]現行XD用点数換算表!$B$4,IF(K237="準優勝",[5]現行XD用点数換算表!$C$4,IF(K237="ベスト4",[5]現行XD用点数換算表!$D$4,IF(K237="ベスト8",[5]現行XD用点数換算表!$E$4,IF(K237="ベスト16",[5]現行XD用点数換算表!$F$4,IF(K237="ベスト32",[5]現行XD用点数換算表!$G$4,"")))))))</f>
        <v>0</v>
      </c>
      <c r="M237" s="12"/>
      <c r="N237" s="8">
        <f>IF(M237="",0,IF(M237="優勝",現行XD用点数換算表!$B$5,IF(M237="準優勝",現行XD用点数換算表!$C$5,IF(M237="ベスト4",現行XD用点数換算表!$D$5,IF(M237="ベスト8",現行XD用点数換算表!$E$5,IF(M237="ベスト16",現行XD用点数換算表!$F$5,IF(M237="ベスト32",現行XD用点数換算表!$G$5,"")))))))</f>
        <v>0</v>
      </c>
      <c r="O237" s="12"/>
      <c r="P237" s="8">
        <f>IF(O237="",0,IF(O237="優勝",現行XD用点数換算表!$B$6,IF(O237="準優勝",現行XD用点数換算表!$C$6,IF(O237="ベスト4",現行XD用点数換算表!$D$6,IF(O237="ベスト8",現行XD用点数換算表!$E$6,IF(O237="ベスト16",現行XD用点数換算表!$F$6,IF(O237="ベスト32",現行XD用点数換算表!$G$6,"")))))))</f>
        <v>0</v>
      </c>
      <c r="Q237" s="12"/>
      <c r="R237" s="8">
        <f>IF(Q237="",0,IF(Q237="優勝",現行XD用点数換算表!$B$7,IF(Q237="準優勝",現行XD用点数換算表!$C$7,IF(Q237="ベスト4",現行XD用点数換算表!$D$7,IF(Q237="ベスト8",現行XD用点数換算表!$E$7,現行XD用点数換算表!$F$7)))))</f>
        <v>0</v>
      </c>
      <c r="S237" s="12"/>
      <c r="T237" s="8">
        <f>IF(S237="",0,IF(S237="優勝",現行XD用点数換算表!$B$8,IF(S237="準優勝",現行XD用点数換算表!$C$8,IF(S237="ベスト4",現行XD用点数換算表!$D$8,IF(S237="ベスト8",現行XD用点数換算表!$E$8,現行XD用点数換算表!$F$8)))))</f>
        <v>0</v>
      </c>
      <c r="U237" s="12"/>
      <c r="V237" s="14">
        <f>IF(U237="",0,IF(U237="優勝",現行XD用点数換算表!$B$13,IF(U237="準優勝",現行XD用点数換算表!$C$13,IF(U237="ベスト4",現行XD用点数換算表!$D$13,現行XD用点数換算表!$E$13))))</f>
        <v>0</v>
      </c>
      <c r="W237" s="12"/>
      <c r="X237" s="8">
        <f>IF(W237="",0,IF(W237="優勝",現行XD用点数換算表!$B$14,IF(W237="準優勝",現行XD用点数換算表!$C$14,IF(W237="ベスト4",現行XD用点数換算表!$D$14,現行XD用点数換算表!$E$14))))</f>
        <v>0</v>
      </c>
      <c r="Y237" s="12"/>
      <c r="Z237" s="8">
        <f>IF(Y237="",0,IF(Y237="優勝",[5]現行XD用点数換算表!$B$15,IF(Y237="準優勝",[5]現行XD用点数換算表!$C$15,IF(Y237="ベスト4",[5]現行XD用点数換算表!$D$15,IF(Y237="ベスト8",[5]現行XD用点数換算表!$E$15,IF(Y237="ベスト16",[5]現行XD用点数換算表!$F$15,IF(Y237="ベスト32",[5]現行XD用点数換算表!$G$15,"")))))))</f>
        <v>0</v>
      </c>
      <c r="AA237" s="12"/>
      <c r="AB237" s="8">
        <f>IF(AA237="",0,IF(AA237="優勝",現行XD用点数換算表!$B$16,IF(AA237="準優勝",現行XD用点数換算表!$C$16,IF(AA237="ベスト4",現行XD用点数換算表!$D$16,IF(AA237="ベスト8",現行XD用点数換算表!$E$16,IF(AA237="ベスト16",現行XD用点数換算表!$F$16,IF(AA237="ベスト32",現行XD用点数換算表!$G$16,"")))))))</f>
        <v>0</v>
      </c>
      <c r="AC237" s="12"/>
      <c r="AD237" s="8">
        <f>IF(AC237="",0,IF(AC237="優勝",現行XD用点数換算表!$B$17,IF(AC237="準優勝",現行XD用点数換算表!$C$17,IF(AC237="ベスト4",現行XD用点数換算表!$D$17,IF(AC237="ベスト8",現行XD用点数換算表!$E$17,IF(AC237="ベスト16",現行XD用点数換算表!$F$17,IF(AC237="ベスト32",現行XD用点数換算表!$G$17,"")))))))</f>
        <v>0</v>
      </c>
      <c r="AE237" s="12"/>
      <c r="AF237" s="8">
        <f>IF(AE237="",0,IF(AE237="優勝",現行XD用点数換算表!$B$18,IF(AE237="準優勝",現行XD用点数換算表!$C$18,IF(AE237="ベスト4",現行XD用点数換算表!$D$18,IF(AE237="ベスト8",現行XD用点数換算表!$E$18,現行XD用点数換算表!$F$18)))))</f>
        <v>0</v>
      </c>
      <c r="AG237" s="12"/>
      <c r="AH237" s="8">
        <f>IF(AG237="",0,IF(AG237="優勝",現行XD用点数換算表!$B$19,IF(AG237="準優勝",現行XD用点数換算表!$C$19,IF(AG237="ベスト4",現行XD用点数換算表!$D$19,IF(AG237="ベスト8",現行XD用点数換算表!$E$19,現行XD用点数換算表!$F$19)))))</f>
        <v>0</v>
      </c>
      <c r="AI237" s="8">
        <f t="shared" si="29"/>
        <v>0</v>
      </c>
      <c r="AJ237" s="57"/>
    </row>
    <row r="238" spans="1:36" ht="15" customHeight="1" x14ac:dyDescent="0.55000000000000004">
      <c r="A238" s="56">
        <v>118</v>
      </c>
      <c r="B238" s="12"/>
      <c r="C238" s="12"/>
      <c r="D238" s="12"/>
      <c r="E238" s="8"/>
      <c r="F238" s="8"/>
      <c r="G238" s="12"/>
      <c r="H238" s="13">
        <f>IF(G238="",0,IF(G238="優勝",現行XD用点数換算表!$B$2,IF(G238="準優勝",現行XD用点数換算表!$C$2,IF(G238="ベスト4",現行XD用点数換算表!$D$2,現行XD用点数換算表!$E$2))))</f>
        <v>0</v>
      </c>
      <c r="I238" s="12"/>
      <c r="J238" s="8">
        <f>IF(I238="",0,IF(I238="優勝",現行XD用点数換算表!$B$3,IF(I238="準優勝",現行XD用点数換算表!$C$3,IF(I238="ベスト4",現行XD用点数換算表!$D$3,現行XD用点数換算表!$E$3))))</f>
        <v>0</v>
      </c>
      <c r="K238" s="12"/>
      <c r="L238" s="8">
        <f>IF(K238="",0,IF(K238="優勝",[5]現行XD用点数換算表!$B$4,IF(K238="準優勝",[5]現行XD用点数換算表!$C$4,IF(K238="ベスト4",[5]現行XD用点数換算表!$D$4,IF(K238="ベスト8",[5]現行XD用点数換算表!$E$4,IF(K238="ベスト16",[5]現行XD用点数換算表!$F$4,IF(K238="ベスト32",[5]現行XD用点数換算表!$G$4,"")))))))</f>
        <v>0</v>
      </c>
      <c r="M238" s="12"/>
      <c r="N238" s="8">
        <f>IF(M238="",0,IF(M238="優勝",現行XD用点数換算表!$B$5,IF(M238="準優勝",現行XD用点数換算表!$C$5,IF(M238="ベスト4",現行XD用点数換算表!$D$5,IF(M238="ベスト8",現行XD用点数換算表!$E$5,IF(M238="ベスト16",現行XD用点数換算表!$F$5,IF(M238="ベスト32",現行XD用点数換算表!$G$5,"")))))))</f>
        <v>0</v>
      </c>
      <c r="O238" s="12"/>
      <c r="P238" s="8">
        <f>IF(O238="",0,IF(O238="優勝",現行XD用点数換算表!$B$6,IF(O238="準優勝",現行XD用点数換算表!$C$6,IF(O238="ベスト4",現行XD用点数換算表!$D$6,IF(O238="ベスト8",現行XD用点数換算表!$E$6,IF(O238="ベスト16",現行XD用点数換算表!$F$6,IF(O238="ベスト32",現行XD用点数換算表!$G$6,"")))))))</f>
        <v>0</v>
      </c>
      <c r="Q238" s="12"/>
      <c r="R238" s="8">
        <f>IF(Q238="",0,IF(Q238="優勝",現行XD用点数換算表!$B$7,IF(Q238="準優勝",現行XD用点数換算表!$C$7,IF(Q238="ベスト4",現行XD用点数換算表!$D$7,IF(Q238="ベスト8",現行XD用点数換算表!$E$7,現行XD用点数換算表!$F$7)))))</f>
        <v>0</v>
      </c>
      <c r="S238" s="12"/>
      <c r="T238" s="8">
        <f>IF(S238="",0,IF(S238="優勝",現行XD用点数換算表!$B$8,IF(S238="準優勝",現行XD用点数換算表!$C$8,IF(S238="ベスト4",現行XD用点数換算表!$D$8,IF(S238="ベスト8",現行XD用点数換算表!$E$8,現行XD用点数換算表!$F$8)))))</f>
        <v>0</v>
      </c>
      <c r="U238" s="12"/>
      <c r="V238" s="14">
        <f>IF(U238="",0,IF(U238="優勝",現行XD用点数換算表!$B$13,IF(U238="準優勝",現行XD用点数換算表!$C$13,IF(U238="ベスト4",現行XD用点数換算表!$D$13,現行XD用点数換算表!$E$13))))</f>
        <v>0</v>
      </c>
      <c r="W238" s="12"/>
      <c r="X238" s="8">
        <f>IF(W238="",0,IF(W238="優勝",現行XD用点数換算表!$B$14,IF(W238="準優勝",現行XD用点数換算表!$C$14,IF(W238="ベスト4",現行XD用点数換算表!$D$14,現行XD用点数換算表!$E$14))))</f>
        <v>0</v>
      </c>
      <c r="Y238" s="12"/>
      <c r="Z238" s="8">
        <f>IF(Y238="",0,IF(Y238="優勝",[5]現行XD用点数換算表!$B$15,IF(Y238="準優勝",[5]現行XD用点数換算表!$C$15,IF(Y238="ベスト4",[5]現行XD用点数換算表!$D$15,IF(Y238="ベスト8",[5]現行XD用点数換算表!$E$15,IF(Y238="ベスト16",[5]現行XD用点数換算表!$F$15,IF(Y238="ベスト32",[5]現行XD用点数換算表!$G$15,"")))))))</f>
        <v>0</v>
      </c>
      <c r="AA238" s="12"/>
      <c r="AB238" s="8">
        <f>IF(AA238="",0,IF(AA238="優勝",現行XD用点数換算表!$B$16,IF(AA238="準優勝",現行XD用点数換算表!$C$16,IF(AA238="ベスト4",現行XD用点数換算表!$D$16,IF(AA238="ベスト8",現行XD用点数換算表!$E$16,IF(AA238="ベスト16",現行XD用点数換算表!$F$16,IF(AA238="ベスト32",現行XD用点数換算表!$G$16,"")))))))</f>
        <v>0</v>
      </c>
      <c r="AC238" s="12"/>
      <c r="AD238" s="8">
        <f>IF(AC238="",0,IF(AC238="優勝",現行XD用点数換算表!$B$17,IF(AC238="準優勝",現行XD用点数換算表!$C$17,IF(AC238="ベスト4",現行XD用点数換算表!$D$17,IF(AC238="ベスト8",現行XD用点数換算表!$E$17,IF(AC238="ベスト16",現行XD用点数換算表!$F$17,IF(AC238="ベスト32",現行XD用点数換算表!$G$17,"")))))))</f>
        <v>0</v>
      </c>
      <c r="AE238" s="12"/>
      <c r="AF238" s="8">
        <f>IF(AE238="",0,IF(AE238="優勝",現行XD用点数換算表!$B$18,IF(AE238="準優勝",現行XD用点数換算表!$C$18,IF(AE238="ベスト4",現行XD用点数換算表!$D$18,IF(AE238="ベスト8",現行XD用点数換算表!$E$18,現行XD用点数換算表!$F$18)))))</f>
        <v>0</v>
      </c>
      <c r="AG238" s="12"/>
      <c r="AH238" s="8">
        <f>IF(AG238="",0,IF(AG238="優勝",現行XD用点数換算表!$B$19,IF(AG238="準優勝",現行XD用点数換算表!$C$19,IF(AG238="ベスト4",現行XD用点数換算表!$D$19,IF(AG238="ベスト8",現行XD用点数換算表!$E$19,現行XD用点数換算表!$F$19)))))</f>
        <v>0</v>
      </c>
      <c r="AI238" s="8">
        <f t="shared" si="29"/>
        <v>0</v>
      </c>
      <c r="AJ238" s="56">
        <f t="shared" si="28"/>
        <v>0</v>
      </c>
    </row>
    <row r="239" spans="1:36" ht="15" customHeight="1" x14ac:dyDescent="0.55000000000000004">
      <c r="A239" s="57"/>
      <c r="B239" s="12"/>
      <c r="C239" s="12"/>
      <c r="D239" s="12"/>
      <c r="E239" s="8"/>
      <c r="F239" s="8"/>
      <c r="G239" s="12"/>
      <c r="H239" s="13">
        <f>IF(G239="",0,IF(G239="優勝",現行XD用点数換算表!$B$2,IF(G239="準優勝",現行XD用点数換算表!$C$2,IF(G239="ベスト4",現行XD用点数換算表!$D$2,現行XD用点数換算表!$E$2))))</f>
        <v>0</v>
      </c>
      <c r="I239" s="12"/>
      <c r="J239" s="8">
        <f>IF(I239="",0,IF(I239="優勝",現行XD用点数換算表!$B$3,IF(I239="準優勝",現行XD用点数換算表!$C$3,IF(I239="ベスト4",現行XD用点数換算表!$D$3,現行XD用点数換算表!$E$3))))</f>
        <v>0</v>
      </c>
      <c r="K239" s="12"/>
      <c r="L239" s="8">
        <f>IF(K239="",0,IF(K239="優勝",[5]現行XD用点数換算表!$B$4,IF(K239="準優勝",[5]現行XD用点数換算表!$C$4,IF(K239="ベスト4",[5]現行XD用点数換算表!$D$4,IF(K239="ベスト8",[5]現行XD用点数換算表!$E$4,IF(K239="ベスト16",[5]現行XD用点数換算表!$F$4,IF(K239="ベスト32",[5]現行XD用点数換算表!$G$4,"")))))))</f>
        <v>0</v>
      </c>
      <c r="M239" s="12"/>
      <c r="N239" s="8">
        <f>IF(M239="",0,IF(M239="優勝",現行XD用点数換算表!$B$5,IF(M239="準優勝",現行XD用点数換算表!$C$5,IF(M239="ベスト4",現行XD用点数換算表!$D$5,IF(M239="ベスト8",現行XD用点数換算表!$E$5,IF(M239="ベスト16",現行XD用点数換算表!$F$5,IF(M239="ベスト32",現行XD用点数換算表!$G$5,"")))))))</f>
        <v>0</v>
      </c>
      <c r="O239" s="12"/>
      <c r="P239" s="8">
        <f>IF(O239="",0,IF(O239="優勝",現行XD用点数換算表!$B$6,IF(O239="準優勝",現行XD用点数換算表!$C$6,IF(O239="ベスト4",現行XD用点数換算表!$D$6,IF(O239="ベスト8",現行XD用点数換算表!$E$6,IF(O239="ベスト16",現行XD用点数換算表!$F$6,IF(O239="ベスト32",現行XD用点数換算表!$G$6,"")))))))</f>
        <v>0</v>
      </c>
      <c r="Q239" s="12"/>
      <c r="R239" s="8">
        <f>IF(Q239="",0,IF(Q239="優勝",現行XD用点数換算表!$B$7,IF(Q239="準優勝",現行XD用点数換算表!$C$7,IF(Q239="ベスト4",現行XD用点数換算表!$D$7,IF(Q239="ベスト8",現行XD用点数換算表!$E$7,現行XD用点数換算表!$F$7)))))</f>
        <v>0</v>
      </c>
      <c r="S239" s="12"/>
      <c r="T239" s="8">
        <f>IF(S239="",0,IF(S239="優勝",現行XD用点数換算表!$B$8,IF(S239="準優勝",現行XD用点数換算表!$C$8,IF(S239="ベスト4",現行XD用点数換算表!$D$8,IF(S239="ベスト8",現行XD用点数換算表!$E$8,現行XD用点数換算表!$F$8)))))</f>
        <v>0</v>
      </c>
      <c r="U239" s="12"/>
      <c r="V239" s="14">
        <f>IF(U239="",0,IF(U239="優勝",現行XD用点数換算表!$B$13,IF(U239="準優勝",現行XD用点数換算表!$C$13,IF(U239="ベスト4",現行XD用点数換算表!$D$13,現行XD用点数換算表!$E$13))))</f>
        <v>0</v>
      </c>
      <c r="W239" s="12"/>
      <c r="X239" s="8">
        <f>IF(W239="",0,IF(W239="優勝",現行XD用点数換算表!$B$14,IF(W239="準優勝",現行XD用点数換算表!$C$14,IF(W239="ベスト4",現行XD用点数換算表!$D$14,現行XD用点数換算表!$E$14))))</f>
        <v>0</v>
      </c>
      <c r="Y239" s="12"/>
      <c r="Z239" s="8">
        <f>IF(Y239="",0,IF(Y239="優勝",[5]現行XD用点数換算表!$B$15,IF(Y239="準優勝",[5]現行XD用点数換算表!$C$15,IF(Y239="ベスト4",[5]現行XD用点数換算表!$D$15,IF(Y239="ベスト8",[5]現行XD用点数換算表!$E$15,IF(Y239="ベスト16",[5]現行XD用点数換算表!$F$15,IF(Y239="ベスト32",[5]現行XD用点数換算表!$G$15,"")))))))</f>
        <v>0</v>
      </c>
      <c r="AA239" s="12"/>
      <c r="AB239" s="8">
        <f>IF(AA239="",0,IF(AA239="優勝",現行XD用点数換算表!$B$16,IF(AA239="準優勝",現行XD用点数換算表!$C$16,IF(AA239="ベスト4",現行XD用点数換算表!$D$16,IF(AA239="ベスト8",現行XD用点数換算表!$E$16,IF(AA239="ベスト16",現行XD用点数換算表!$F$16,IF(AA239="ベスト32",現行XD用点数換算表!$G$16,"")))))))</f>
        <v>0</v>
      </c>
      <c r="AC239" s="12"/>
      <c r="AD239" s="8">
        <f>IF(AC239="",0,IF(AC239="優勝",現行XD用点数換算表!$B$17,IF(AC239="準優勝",現行XD用点数換算表!$C$17,IF(AC239="ベスト4",現行XD用点数換算表!$D$17,IF(AC239="ベスト8",現行XD用点数換算表!$E$17,IF(AC239="ベスト16",現行XD用点数換算表!$F$17,IF(AC239="ベスト32",現行XD用点数換算表!$G$17,"")))))))</f>
        <v>0</v>
      </c>
      <c r="AE239" s="12"/>
      <c r="AF239" s="8">
        <f>IF(AE239="",0,IF(AE239="優勝",現行XD用点数換算表!$B$18,IF(AE239="準優勝",現行XD用点数換算表!$C$18,IF(AE239="ベスト4",現行XD用点数換算表!$D$18,IF(AE239="ベスト8",現行XD用点数換算表!$E$18,現行XD用点数換算表!$F$18)))))</f>
        <v>0</v>
      </c>
      <c r="AG239" s="12"/>
      <c r="AH239" s="8">
        <f>IF(AG239="",0,IF(AG239="優勝",現行XD用点数換算表!$B$19,IF(AG239="準優勝",現行XD用点数換算表!$C$19,IF(AG239="ベスト4",現行XD用点数換算表!$D$19,IF(AG239="ベスト8",現行XD用点数換算表!$E$19,現行XD用点数換算表!$F$19)))))</f>
        <v>0</v>
      </c>
      <c r="AI239" s="8">
        <f t="shared" si="29"/>
        <v>0</v>
      </c>
      <c r="AJ239" s="57"/>
    </row>
    <row r="240" spans="1:36" ht="15" customHeight="1" x14ac:dyDescent="0.55000000000000004">
      <c r="A240" s="56">
        <v>119</v>
      </c>
      <c r="B240" s="12"/>
      <c r="C240" s="12"/>
      <c r="D240" s="12"/>
      <c r="E240" s="8"/>
      <c r="F240" s="8"/>
      <c r="G240" s="12"/>
      <c r="H240" s="13">
        <f>IF(G240="",0,IF(G240="優勝",現行XD用点数換算表!$B$2,IF(G240="準優勝",現行XD用点数換算表!$C$2,IF(G240="ベスト4",現行XD用点数換算表!$D$2,現行XD用点数換算表!$E$2))))</f>
        <v>0</v>
      </c>
      <c r="I240" s="12"/>
      <c r="J240" s="8">
        <f>IF(I240="",0,IF(I240="優勝",現行XD用点数換算表!$B$3,IF(I240="準優勝",現行XD用点数換算表!$C$3,IF(I240="ベスト4",現行XD用点数換算表!$D$3,現行XD用点数換算表!$E$3))))</f>
        <v>0</v>
      </c>
      <c r="K240" s="12"/>
      <c r="L240" s="8">
        <f>IF(K240="",0,IF(K240="優勝",[5]現行XD用点数換算表!$B$4,IF(K240="準優勝",[5]現行XD用点数換算表!$C$4,IF(K240="ベスト4",[5]現行XD用点数換算表!$D$4,IF(K240="ベスト8",[5]現行XD用点数換算表!$E$4,IF(K240="ベスト16",[5]現行XD用点数換算表!$F$4,IF(K240="ベスト32",[5]現行XD用点数換算表!$G$4,"")))))))</f>
        <v>0</v>
      </c>
      <c r="M240" s="12"/>
      <c r="N240" s="8">
        <f>IF(M240="",0,IF(M240="優勝",現行XD用点数換算表!$B$5,IF(M240="準優勝",現行XD用点数換算表!$C$5,IF(M240="ベスト4",現行XD用点数換算表!$D$5,IF(M240="ベスト8",現行XD用点数換算表!$E$5,IF(M240="ベスト16",現行XD用点数換算表!$F$5,IF(M240="ベスト32",現行XD用点数換算表!$G$5,"")))))))</f>
        <v>0</v>
      </c>
      <c r="O240" s="12"/>
      <c r="P240" s="8">
        <f>IF(O240="",0,IF(O240="優勝",現行XD用点数換算表!$B$6,IF(O240="準優勝",現行XD用点数換算表!$C$6,IF(O240="ベスト4",現行XD用点数換算表!$D$6,IF(O240="ベスト8",現行XD用点数換算表!$E$6,IF(O240="ベスト16",現行XD用点数換算表!$F$6,IF(O240="ベスト32",現行XD用点数換算表!$G$6,"")))))))</f>
        <v>0</v>
      </c>
      <c r="Q240" s="12"/>
      <c r="R240" s="8">
        <f>IF(Q240="",0,IF(Q240="優勝",現行XD用点数換算表!$B$7,IF(Q240="準優勝",現行XD用点数換算表!$C$7,IF(Q240="ベスト4",現行XD用点数換算表!$D$7,IF(Q240="ベスト8",現行XD用点数換算表!$E$7,現行XD用点数換算表!$F$7)))))</f>
        <v>0</v>
      </c>
      <c r="S240" s="12"/>
      <c r="T240" s="8">
        <f>IF(S240="",0,IF(S240="優勝",現行XD用点数換算表!$B$8,IF(S240="準優勝",現行XD用点数換算表!$C$8,IF(S240="ベスト4",現行XD用点数換算表!$D$8,IF(S240="ベスト8",現行XD用点数換算表!$E$8,現行XD用点数換算表!$F$8)))))</f>
        <v>0</v>
      </c>
      <c r="U240" s="12"/>
      <c r="V240" s="14">
        <f>IF(U240="",0,IF(U240="優勝",現行XD用点数換算表!$B$13,IF(U240="準優勝",現行XD用点数換算表!$C$13,IF(U240="ベスト4",現行XD用点数換算表!$D$13,現行XD用点数換算表!$E$13))))</f>
        <v>0</v>
      </c>
      <c r="W240" s="12"/>
      <c r="X240" s="8">
        <f>IF(W240="",0,IF(W240="優勝",現行XD用点数換算表!$B$14,IF(W240="準優勝",現行XD用点数換算表!$C$14,IF(W240="ベスト4",現行XD用点数換算表!$D$14,現行XD用点数換算表!$E$14))))</f>
        <v>0</v>
      </c>
      <c r="Y240" s="12"/>
      <c r="Z240" s="8">
        <f>IF(Y240="",0,IF(Y240="優勝",[5]現行XD用点数換算表!$B$15,IF(Y240="準優勝",[5]現行XD用点数換算表!$C$15,IF(Y240="ベスト4",[5]現行XD用点数換算表!$D$15,IF(Y240="ベスト8",[5]現行XD用点数換算表!$E$15,IF(Y240="ベスト16",[5]現行XD用点数換算表!$F$15,IF(Y240="ベスト32",[5]現行XD用点数換算表!$G$15,"")))))))</f>
        <v>0</v>
      </c>
      <c r="AA240" s="12"/>
      <c r="AB240" s="8">
        <f>IF(AA240="",0,IF(AA240="優勝",現行XD用点数換算表!$B$16,IF(AA240="準優勝",現行XD用点数換算表!$C$16,IF(AA240="ベスト4",現行XD用点数換算表!$D$16,IF(AA240="ベスト8",現行XD用点数換算表!$E$16,IF(AA240="ベスト16",現行XD用点数換算表!$F$16,IF(AA240="ベスト32",現行XD用点数換算表!$G$16,"")))))))</f>
        <v>0</v>
      </c>
      <c r="AC240" s="12"/>
      <c r="AD240" s="8">
        <f>IF(AC240="",0,IF(AC240="優勝",現行XD用点数換算表!$B$17,IF(AC240="準優勝",現行XD用点数換算表!$C$17,IF(AC240="ベスト4",現行XD用点数換算表!$D$17,IF(AC240="ベスト8",現行XD用点数換算表!$E$17,IF(AC240="ベスト16",現行XD用点数換算表!$F$17,IF(AC240="ベスト32",現行XD用点数換算表!$G$17,"")))))))</f>
        <v>0</v>
      </c>
      <c r="AE240" s="12"/>
      <c r="AF240" s="8">
        <f>IF(AE240="",0,IF(AE240="優勝",現行XD用点数換算表!$B$18,IF(AE240="準優勝",現行XD用点数換算表!$C$18,IF(AE240="ベスト4",現行XD用点数換算表!$D$18,IF(AE240="ベスト8",現行XD用点数換算表!$E$18,現行XD用点数換算表!$F$18)))))</f>
        <v>0</v>
      </c>
      <c r="AG240" s="12"/>
      <c r="AH240" s="8">
        <f>IF(AG240="",0,IF(AG240="優勝",現行XD用点数換算表!$B$19,IF(AG240="準優勝",現行XD用点数換算表!$C$19,IF(AG240="ベスト4",現行XD用点数換算表!$D$19,IF(AG240="ベスト8",現行XD用点数換算表!$E$19,現行XD用点数換算表!$F$19)))))</f>
        <v>0</v>
      </c>
      <c r="AI240" s="8">
        <f t="shared" si="29"/>
        <v>0</v>
      </c>
      <c r="AJ240" s="56">
        <f t="shared" si="28"/>
        <v>0</v>
      </c>
    </row>
    <row r="241" spans="1:36" ht="15" customHeight="1" x14ac:dyDescent="0.55000000000000004">
      <c r="A241" s="57"/>
      <c r="B241" s="12"/>
      <c r="C241" s="12"/>
      <c r="D241" s="12"/>
      <c r="E241" s="8"/>
      <c r="F241" s="8"/>
      <c r="G241" s="12"/>
      <c r="H241" s="13">
        <f>IF(G241="",0,IF(G241="優勝",現行XD用点数換算表!$B$2,IF(G241="準優勝",現行XD用点数換算表!$C$2,IF(G241="ベスト4",現行XD用点数換算表!$D$2,現行XD用点数換算表!$E$2))))</f>
        <v>0</v>
      </c>
      <c r="I241" s="12"/>
      <c r="J241" s="8">
        <f>IF(I241="",0,IF(I241="優勝",現行XD用点数換算表!$B$3,IF(I241="準優勝",現行XD用点数換算表!$C$3,IF(I241="ベスト4",現行XD用点数換算表!$D$3,現行XD用点数換算表!$E$3))))</f>
        <v>0</v>
      </c>
      <c r="K241" s="12"/>
      <c r="L241" s="8">
        <f>IF(K241="",0,IF(K241="優勝",[5]現行XD用点数換算表!$B$4,IF(K241="準優勝",[5]現行XD用点数換算表!$C$4,IF(K241="ベスト4",[5]現行XD用点数換算表!$D$4,IF(K241="ベスト8",[5]現行XD用点数換算表!$E$4,IF(K241="ベスト16",[5]現行XD用点数換算表!$F$4,IF(K241="ベスト32",[5]現行XD用点数換算表!$G$4,"")))))))</f>
        <v>0</v>
      </c>
      <c r="M241" s="12"/>
      <c r="N241" s="8">
        <f>IF(M241="",0,IF(M241="優勝",現行XD用点数換算表!$B$5,IF(M241="準優勝",現行XD用点数換算表!$C$5,IF(M241="ベスト4",現行XD用点数換算表!$D$5,IF(M241="ベスト8",現行XD用点数換算表!$E$5,IF(M241="ベスト16",現行XD用点数換算表!$F$5,IF(M241="ベスト32",現行XD用点数換算表!$G$5,"")))))))</f>
        <v>0</v>
      </c>
      <c r="O241" s="12"/>
      <c r="P241" s="8">
        <f>IF(O241="",0,IF(O241="優勝",現行XD用点数換算表!$B$6,IF(O241="準優勝",現行XD用点数換算表!$C$6,IF(O241="ベスト4",現行XD用点数換算表!$D$6,IF(O241="ベスト8",現行XD用点数換算表!$E$6,IF(O241="ベスト16",現行XD用点数換算表!$F$6,IF(O241="ベスト32",現行XD用点数換算表!$G$6,"")))))))</f>
        <v>0</v>
      </c>
      <c r="Q241" s="12"/>
      <c r="R241" s="8">
        <f>IF(Q241="",0,IF(Q241="優勝",現行XD用点数換算表!$B$7,IF(Q241="準優勝",現行XD用点数換算表!$C$7,IF(Q241="ベスト4",現行XD用点数換算表!$D$7,IF(Q241="ベスト8",現行XD用点数換算表!$E$7,現行XD用点数換算表!$F$7)))))</f>
        <v>0</v>
      </c>
      <c r="S241" s="12"/>
      <c r="T241" s="8">
        <f>IF(S241="",0,IF(S241="優勝",現行XD用点数換算表!$B$8,IF(S241="準優勝",現行XD用点数換算表!$C$8,IF(S241="ベスト4",現行XD用点数換算表!$D$8,IF(S241="ベスト8",現行XD用点数換算表!$E$8,現行XD用点数換算表!$F$8)))))</f>
        <v>0</v>
      </c>
      <c r="U241" s="12"/>
      <c r="V241" s="14">
        <f>IF(U241="",0,IF(U241="優勝",現行XD用点数換算表!$B$13,IF(U241="準優勝",現行XD用点数換算表!$C$13,IF(U241="ベスト4",現行XD用点数換算表!$D$13,現行XD用点数換算表!$E$13))))</f>
        <v>0</v>
      </c>
      <c r="W241" s="12"/>
      <c r="X241" s="8">
        <f>IF(W241="",0,IF(W241="優勝",現行XD用点数換算表!$B$14,IF(W241="準優勝",現行XD用点数換算表!$C$14,IF(W241="ベスト4",現行XD用点数換算表!$D$14,現行XD用点数換算表!$E$14))))</f>
        <v>0</v>
      </c>
      <c r="Y241" s="12"/>
      <c r="Z241" s="8">
        <f>IF(Y241="",0,IF(Y241="優勝",[5]現行XD用点数換算表!$B$15,IF(Y241="準優勝",[5]現行XD用点数換算表!$C$15,IF(Y241="ベスト4",[5]現行XD用点数換算表!$D$15,IF(Y241="ベスト8",[5]現行XD用点数換算表!$E$15,IF(Y241="ベスト16",[5]現行XD用点数換算表!$F$15,IF(Y241="ベスト32",[5]現行XD用点数換算表!$G$15,"")))))))</f>
        <v>0</v>
      </c>
      <c r="AA241" s="12"/>
      <c r="AB241" s="8">
        <f>IF(AA241="",0,IF(AA241="優勝",現行XD用点数換算表!$B$16,IF(AA241="準優勝",現行XD用点数換算表!$C$16,IF(AA241="ベスト4",現行XD用点数換算表!$D$16,IF(AA241="ベスト8",現行XD用点数換算表!$E$16,IF(AA241="ベスト16",現行XD用点数換算表!$F$16,IF(AA241="ベスト32",現行XD用点数換算表!$G$16,"")))))))</f>
        <v>0</v>
      </c>
      <c r="AC241" s="12"/>
      <c r="AD241" s="8">
        <f>IF(AC241="",0,IF(AC241="優勝",現行XD用点数換算表!$B$17,IF(AC241="準優勝",現行XD用点数換算表!$C$17,IF(AC241="ベスト4",現行XD用点数換算表!$D$17,IF(AC241="ベスト8",現行XD用点数換算表!$E$17,IF(AC241="ベスト16",現行XD用点数換算表!$F$17,IF(AC241="ベスト32",現行XD用点数換算表!$G$17,"")))))))</f>
        <v>0</v>
      </c>
      <c r="AE241" s="12"/>
      <c r="AF241" s="8">
        <f>IF(AE241="",0,IF(AE241="優勝",現行XD用点数換算表!$B$18,IF(AE241="準優勝",現行XD用点数換算表!$C$18,IF(AE241="ベスト4",現行XD用点数換算表!$D$18,IF(AE241="ベスト8",現行XD用点数換算表!$E$18,現行XD用点数換算表!$F$18)))))</f>
        <v>0</v>
      </c>
      <c r="AG241" s="12"/>
      <c r="AH241" s="8">
        <f>IF(AG241="",0,IF(AG241="優勝",現行XD用点数換算表!$B$19,IF(AG241="準優勝",現行XD用点数換算表!$C$19,IF(AG241="ベスト4",現行XD用点数換算表!$D$19,IF(AG241="ベスト8",現行XD用点数換算表!$E$19,現行XD用点数換算表!$F$19)))))</f>
        <v>0</v>
      </c>
      <c r="AI241" s="8">
        <f t="shared" si="29"/>
        <v>0</v>
      </c>
      <c r="AJ241" s="57"/>
    </row>
    <row r="242" spans="1:36" ht="15" customHeight="1" x14ac:dyDescent="0.55000000000000004">
      <c r="A242" s="56">
        <v>120</v>
      </c>
      <c r="B242" s="12"/>
      <c r="C242" s="12"/>
      <c r="D242" s="12"/>
      <c r="E242" s="8"/>
      <c r="F242" s="8"/>
      <c r="G242" s="12"/>
      <c r="H242" s="13">
        <f>IF(G242="",0,IF(G242="優勝",現行XD用点数換算表!$B$2,IF(G242="準優勝",現行XD用点数換算表!$C$2,IF(G242="ベスト4",現行XD用点数換算表!$D$2,現行XD用点数換算表!$E$2))))</f>
        <v>0</v>
      </c>
      <c r="I242" s="12"/>
      <c r="J242" s="8">
        <f>IF(I242="",0,IF(I242="優勝",現行XD用点数換算表!$B$3,IF(I242="準優勝",現行XD用点数換算表!$C$3,IF(I242="ベスト4",現行XD用点数換算表!$D$3,現行XD用点数換算表!$E$3))))</f>
        <v>0</v>
      </c>
      <c r="K242" s="12"/>
      <c r="L242" s="8">
        <f>IF(K242="",0,IF(K242="優勝",[5]現行XD用点数換算表!$B$4,IF(K242="準優勝",[5]現行XD用点数換算表!$C$4,IF(K242="ベスト4",[5]現行XD用点数換算表!$D$4,IF(K242="ベスト8",[5]現行XD用点数換算表!$E$4,IF(K242="ベスト16",[5]現行XD用点数換算表!$F$4,IF(K242="ベスト32",[5]現行XD用点数換算表!$G$4,"")))))))</f>
        <v>0</v>
      </c>
      <c r="M242" s="12"/>
      <c r="N242" s="8">
        <f>IF(M242="",0,IF(M242="優勝",現行XD用点数換算表!$B$5,IF(M242="準優勝",現行XD用点数換算表!$C$5,IF(M242="ベスト4",現行XD用点数換算表!$D$5,IF(M242="ベスト8",現行XD用点数換算表!$E$5,IF(M242="ベスト16",現行XD用点数換算表!$F$5,IF(M242="ベスト32",現行XD用点数換算表!$G$5,"")))))))</f>
        <v>0</v>
      </c>
      <c r="O242" s="12"/>
      <c r="P242" s="8">
        <f>IF(O242="",0,IF(O242="優勝",現行XD用点数換算表!$B$6,IF(O242="準優勝",現行XD用点数換算表!$C$6,IF(O242="ベスト4",現行XD用点数換算表!$D$6,IF(O242="ベスト8",現行XD用点数換算表!$E$6,IF(O242="ベスト16",現行XD用点数換算表!$F$6,IF(O242="ベスト32",現行XD用点数換算表!$G$6,"")))))))</f>
        <v>0</v>
      </c>
      <c r="Q242" s="12"/>
      <c r="R242" s="8">
        <f>IF(Q242="",0,IF(Q242="優勝",現行XD用点数換算表!$B$7,IF(Q242="準優勝",現行XD用点数換算表!$C$7,IF(Q242="ベスト4",現行XD用点数換算表!$D$7,IF(Q242="ベスト8",現行XD用点数換算表!$E$7,現行XD用点数換算表!$F$7)))))</f>
        <v>0</v>
      </c>
      <c r="S242" s="12"/>
      <c r="T242" s="8">
        <f>IF(S242="",0,IF(S242="優勝",現行XD用点数換算表!$B$8,IF(S242="準優勝",現行XD用点数換算表!$C$8,IF(S242="ベスト4",現行XD用点数換算表!$D$8,IF(S242="ベスト8",現行XD用点数換算表!$E$8,現行XD用点数換算表!$F$8)))))</f>
        <v>0</v>
      </c>
      <c r="U242" s="12"/>
      <c r="V242" s="14">
        <f>IF(U242="",0,IF(U242="優勝",現行XD用点数換算表!$B$13,IF(U242="準優勝",現行XD用点数換算表!$C$13,IF(U242="ベスト4",現行XD用点数換算表!$D$13,現行XD用点数換算表!$E$13))))</f>
        <v>0</v>
      </c>
      <c r="W242" s="12"/>
      <c r="X242" s="8">
        <f>IF(W242="",0,IF(W242="優勝",現行XD用点数換算表!$B$14,IF(W242="準優勝",現行XD用点数換算表!$C$14,IF(W242="ベスト4",現行XD用点数換算表!$D$14,現行XD用点数換算表!$E$14))))</f>
        <v>0</v>
      </c>
      <c r="Y242" s="12"/>
      <c r="Z242" s="8">
        <f>IF(Y242="",0,IF(Y242="優勝",[5]現行XD用点数換算表!$B$15,IF(Y242="準優勝",[5]現行XD用点数換算表!$C$15,IF(Y242="ベスト4",[5]現行XD用点数換算表!$D$15,IF(Y242="ベスト8",[5]現行XD用点数換算表!$E$15,IF(Y242="ベスト16",[5]現行XD用点数換算表!$F$15,IF(Y242="ベスト32",[5]現行XD用点数換算表!$G$15,"")))))))</f>
        <v>0</v>
      </c>
      <c r="AA242" s="12"/>
      <c r="AB242" s="8">
        <f>IF(AA242="",0,IF(AA242="優勝",現行XD用点数換算表!$B$16,IF(AA242="準優勝",現行XD用点数換算表!$C$16,IF(AA242="ベスト4",現行XD用点数換算表!$D$16,IF(AA242="ベスト8",現行XD用点数換算表!$E$16,IF(AA242="ベスト16",現行XD用点数換算表!$F$16,IF(AA242="ベスト32",現行XD用点数換算表!$G$16,"")))))))</f>
        <v>0</v>
      </c>
      <c r="AC242" s="12"/>
      <c r="AD242" s="8">
        <f>IF(AC242="",0,IF(AC242="優勝",現行XD用点数換算表!$B$17,IF(AC242="準優勝",現行XD用点数換算表!$C$17,IF(AC242="ベスト4",現行XD用点数換算表!$D$17,IF(AC242="ベスト8",現行XD用点数換算表!$E$17,IF(AC242="ベスト16",現行XD用点数換算表!$F$17,IF(AC242="ベスト32",現行XD用点数換算表!$G$17,"")))))))</f>
        <v>0</v>
      </c>
      <c r="AE242" s="12"/>
      <c r="AF242" s="8">
        <f>IF(AE242="",0,IF(AE242="優勝",現行XD用点数換算表!$B$18,IF(AE242="準優勝",現行XD用点数換算表!$C$18,IF(AE242="ベスト4",現行XD用点数換算表!$D$18,IF(AE242="ベスト8",現行XD用点数換算表!$E$18,現行XD用点数換算表!$F$18)))))</f>
        <v>0</v>
      </c>
      <c r="AG242" s="12"/>
      <c r="AH242" s="8">
        <f>IF(AG242="",0,IF(AG242="優勝",現行XD用点数換算表!$B$19,IF(AG242="準優勝",現行XD用点数換算表!$C$19,IF(AG242="ベスト4",現行XD用点数換算表!$D$19,IF(AG242="ベスト8",現行XD用点数換算表!$E$19,現行XD用点数換算表!$F$19)))))</f>
        <v>0</v>
      </c>
      <c r="AI242" s="8">
        <f t="shared" si="29"/>
        <v>0</v>
      </c>
      <c r="AJ242" s="56">
        <f t="shared" ref="AJ242:AJ252" si="30">SUM(AI242:AI243)</f>
        <v>0</v>
      </c>
    </row>
    <row r="243" spans="1:36" ht="15" customHeight="1" x14ac:dyDescent="0.55000000000000004">
      <c r="A243" s="57"/>
      <c r="B243" s="12"/>
      <c r="C243" s="12"/>
      <c r="D243" s="12"/>
      <c r="E243" s="8"/>
      <c r="F243" s="8"/>
      <c r="G243" s="12"/>
      <c r="H243" s="13">
        <f>IF(G243="",0,IF(G243="優勝",現行XD用点数換算表!$B$2,IF(G243="準優勝",現行XD用点数換算表!$C$2,IF(G243="ベスト4",現行XD用点数換算表!$D$2,現行XD用点数換算表!$E$2))))</f>
        <v>0</v>
      </c>
      <c r="I243" s="12"/>
      <c r="J243" s="8">
        <f>IF(I243="",0,IF(I243="優勝",現行XD用点数換算表!$B$3,IF(I243="準優勝",現行XD用点数換算表!$C$3,IF(I243="ベスト4",現行XD用点数換算表!$D$3,現行XD用点数換算表!$E$3))))</f>
        <v>0</v>
      </c>
      <c r="K243" s="12"/>
      <c r="L243" s="8">
        <f>IF(K243="",0,IF(K243="優勝",[5]現行XD用点数換算表!$B$4,IF(K243="準優勝",[5]現行XD用点数換算表!$C$4,IF(K243="ベスト4",[5]現行XD用点数換算表!$D$4,IF(K243="ベスト8",[5]現行XD用点数換算表!$E$4,IF(K243="ベスト16",[5]現行XD用点数換算表!$F$4,IF(K243="ベスト32",[5]現行XD用点数換算表!$G$4,"")))))))</f>
        <v>0</v>
      </c>
      <c r="M243" s="12"/>
      <c r="N243" s="8">
        <f>IF(M243="",0,IF(M243="優勝",現行XD用点数換算表!$B$5,IF(M243="準優勝",現行XD用点数換算表!$C$5,IF(M243="ベスト4",現行XD用点数換算表!$D$5,IF(M243="ベスト8",現行XD用点数換算表!$E$5,IF(M243="ベスト16",現行XD用点数換算表!$F$5,IF(M243="ベスト32",現行XD用点数換算表!$G$5,"")))))))</f>
        <v>0</v>
      </c>
      <c r="O243" s="12"/>
      <c r="P243" s="8">
        <f>IF(O243="",0,IF(O243="優勝",現行XD用点数換算表!$B$6,IF(O243="準優勝",現行XD用点数換算表!$C$6,IF(O243="ベスト4",現行XD用点数換算表!$D$6,IF(O243="ベスト8",現行XD用点数換算表!$E$6,IF(O243="ベスト16",現行XD用点数換算表!$F$6,IF(O243="ベスト32",現行XD用点数換算表!$G$6,"")))))))</f>
        <v>0</v>
      </c>
      <c r="Q243" s="12"/>
      <c r="R243" s="8">
        <f>IF(Q243="",0,IF(Q243="優勝",現行XD用点数換算表!$B$7,IF(Q243="準優勝",現行XD用点数換算表!$C$7,IF(Q243="ベスト4",現行XD用点数換算表!$D$7,IF(Q243="ベスト8",現行XD用点数換算表!$E$7,現行XD用点数換算表!$F$7)))))</f>
        <v>0</v>
      </c>
      <c r="S243" s="12"/>
      <c r="T243" s="8">
        <f>IF(S243="",0,IF(S243="優勝",現行XD用点数換算表!$B$8,IF(S243="準優勝",現行XD用点数換算表!$C$8,IF(S243="ベスト4",現行XD用点数換算表!$D$8,IF(S243="ベスト8",現行XD用点数換算表!$E$8,現行XD用点数換算表!$F$8)))))</f>
        <v>0</v>
      </c>
      <c r="U243" s="12"/>
      <c r="V243" s="14">
        <f>IF(U243="",0,IF(U243="優勝",現行XD用点数換算表!$B$13,IF(U243="準優勝",現行XD用点数換算表!$C$13,IF(U243="ベスト4",現行XD用点数換算表!$D$13,現行XD用点数換算表!$E$13))))</f>
        <v>0</v>
      </c>
      <c r="W243" s="12"/>
      <c r="X243" s="8">
        <f>IF(W243="",0,IF(W243="優勝",現行XD用点数換算表!$B$14,IF(W243="準優勝",現行XD用点数換算表!$C$14,IF(W243="ベスト4",現行XD用点数換算表!$D$14,現行XD用点数換算表!$E$14))))</f>
        <v>0</v>
      </c>
      <c r="Y243" s="12"/>
      <c r="Z243" s="8">
        <f>IF(Y243="",0,IF(Y243="優勝",[5]現行XD用点数換算表!$B$15,IF(Y243="準優勝",[5]現行XD用点数換算表!$C$15,IF(Y243="ベスト4",[5]現行XD用点数換算表!$D$15,IF(Y243="ベスト8",[5]現行XD用点数換算表!$E$15,IF(Y243="ベスト16",[5]現行XD用点数換算表!$F$15,IF(Y243="ベスト32",[5]現行XD用点数換算表!$G$15,"")))))))</f>
        <v>0</v>
      </c>
      <c r="AA243" s="12"/>
      <c r="AB243" s="8">
        <f>IF(AA243="",0,IF(AA243="優勝",現行XD用点数換算表!$B$16,IF(AA243="準優勝",現行XD用点数換算表!$C$16,IF(AA243="ベスト4",現行XD用点数換算表!$D$16,IF(AA243="ベスト8",現行XD用点数換算表!$E$16,IF(AA243="ベスト16",現行XD用点数換算表!$F$16,IF(AA243="ベスト32",現行XD用点数換算表!$G$16,"")))))))</f>
        <v>0</v>
      </c>
      <c r="AC243" s="12"/>
      <c r="AD243" s="8">
        <f>IF(AC243="",0,IF(AC243="優勝",現行XD用点数換算表!$B$17,IF(AC243="準優勝",現行XD用点数換算表!$C$17,IF(AC243="ベスト4",現行XD用点数換算表!$D$17,IF(AC243="ベスト8",現行XD用点数換算表!$E$17,IF(AC243="ベスト16",現行XD用点数換算表!$F$17,IF(AC243="ベスト32",現行XD用点数換算表!$G$17,"")))))))</f>
        <v>0</v>
      </c>
      <c r="AE243" s="12"/>
      <c r="AF243" s="8">
        <f>IF(AE243="",0,IF(AE243="優勝",現行XD用点数換算表!$B$18,IF(AE243="準優勝",現行XD用点数換算表!$C$18,IF(AE243="ベスト4",現行XD用点数換算表!$D$18,IF(AE243="ベスト8",現行XD用点数換算表!$E$18,現行XD用点数換算表!$F$18)))))</f>
        <v>0</v>
      </c>
      <c r="AG243" s="12"/>
      <c r="AH243" s="8">
        <f>IF(AG243="",0,IF(AG243="優勝",現行XD用点数換算表!$B$19,IF(AG243="準優勝",現行XD用点数換算表!$C$19,IF(AG243="ベスト4",現行XD用点数換算表!$D$19,IF(AG243="ベスト8",現行XD用点数換算表!$E$19,現行XD用点数換算表!$F$19)))))</f>
        <v>0</v>
      </c>
      <c r="AI243" s="8">
        <f t="shared" si="29"/>
        <v>0</v>
      </c>
      <c r="AJ243" s="57"/>
    </row>
    <row r="244" spans="1:36" ht="15" customHeight="1" x14ac:dyDescent="0.55000000000000004">
      <c r="A244" s="56">
        <v>121</v>
      </c>
      <c r="B244" s="12"/>
      <c r="C244" s="12"/>
      <c r="D244" s="12"/>
      <c r="E244" s="8"/>
      <c r="F244" s="8"/>
      <c r="G244" s="12"/>
      <c r="H244" s="13">
        <f>IF(G244="",0,IF(G244="優勝",現行XD用点数換算表!$B$2,IF(G244="準優勝",現行XD用点数換算表!$C$2,IF(G244="ベスト4",現行XD用点数換算表!$D$2,現行XD用点数換算表!$E$2))))</f>
        <v>0</v>
      </c>
      <c r="I244" s="12"/>
      <c r="J244" s="8">
        <f>IF(I244="",0,IF(I244="優勝",現行XD用点数換算表!$B$3,IF(I244="準優勝",現行XD用点数換算表!$C$3,IF(I244="ベスト4",現行XD用点数換算表!$D$3,現行XD用点数換算表!$E$3))))</f>
        <v>0</v>
      </c>
      <c r="K244" s="12"/>
      <c r="L244" s="8">
        <f>IF(K244="",0,IF(K244="優勝",[5]現行XD用点数換算表!$B$4,IF(K244="準優勝",[5]現行XD用点数換算表!$C$4,IF(K244="ベスト4",[5]現行XD用点数換算表!$D$4,IF(K244="ベスト8",[5]現行XD用点数換算表!$E$4,IF(K244="ベスト16",[5]現行XD用点数換算表!$F$4,IF(K244="ベスト32",[5]現行XD用点数換算表!$G$4,"")))))))</f>
        <v>0</v>
      </c>
      <c r="M244" s="12"/>
      <c r="N244" s="8">
        <f>IF(M244="",0,IF(M244="優勝",現行XD用点数換算表!$B$5,IF(M244="準優勝",現行XD用点数換算表!$C$5,IF(M244="ベスト4",現行XD用点数換算表!$D$5,IF(M244="ベスト8",現行XD用点数換算表!$E$5,IF(M244="ベスト16",現行XD用点数換算表!$F$5,IF(M244="ベスト32",現行XD用点数換算表!$G$5,"")))))))</f>
        <v>0</v>
      </c>
      <c r="O244" s="12"/>
      <c r="P244" s="8">
        <f>IF(O244="",0,IF(O244="優勝",現行XD用点数換算表!$B$6,IF(O244="準優勝",現行XD用点数換算表!$C$6,IF(O244="ベスト4",現行XD用点数換算表!$D$6,IF(O244="ベスト8",現行XD用点数換算表!$E$6,IF(O244="ベスト16",現行XD用点数換算表!$F$6,IF(O244="ベスト32",現行XD用点数換算表!$G$6,"")))))))</f>
        <v>0</v>
      </c>
      <c r="Q244" s="12"/>
      <c r="R244" s="8">
        <f>IF(Q244="",0,IF(Q244="優勝",現行XD用点数換算表!$B$7,IF(Q244="準優勝",現行XD用点数換算表!$C$7,IF(Q244="ベスト4",現行XD用点数換算表!$D$7,IF(Q244="ベスト8",現行XD用点数換算表!$E$7,現行XD用点数換算表!$F$7)))))</f>
        <v>0</v>
      </c>
      <c r="S244" s="12"/>
      <c r="T244" s="8">
        <f>IF(S244="",0,IF(S244="優勝",現行XD用点数換算表!$B$8,IF(S244="準優勝",現行XD用点数換算表!$C$8,IF(S244="ベスト4",現行XD用点数換算表!$D$8,IF(S244="ベスト8",現行XD用点数換算表!$E$8,現行XD用点数換算表!$F$8)))))</f>
        <v>0</v>
      </c>
      <c r="U244" s="12"/>
      <c r="V244" s="14">
        <f>IF(U244="",0,IF(U244="優勝",現行XD用点数換算表!$B$13,IF(U244="準優勝",現行XD用点数換算表!$C$13,IF(U244="ベスト4",現行XD用点数換算表!$D$13,現行XD用点数換算表!$E$13))))</f>
        <v>0</v>
      </c>
      <c r="W244" s="12"/>
      <c r="X244" s="8">
        <f>IF(W244="",0,IF(W244="優勝",現行XD用点数換算表!$B$14,IF(W244="準優勝",現行XD用点数換算表!$C$14,IF(W244="ベスト4",現行XD用点数換算表!$D$14,現行XD用点数換算表!$E$14))))</f>
        <v>0</v>
      </c>
      <c r="Y244" s="12"/>
      <c r="Z244" s="8">
        <f>IF(Y244="",0,IF(Y244="優勝",[5]現行XD用点数換算表!$B$15,IF(Y244="準優勝",[5]現行XD用点数換算表!$C$15,IF(Y244="ベスト4",[5]現行XD用点数換算表!$D$15,IF(Y244="ベスト8",[5]現行XD用点数換算表!$E$15,IF(Y244="ベスト16",[5]現行XD用点数換算表!$F$15,IF(Y244="ベスト32",[5]現行XD用点数換算表!$G$15,"")))))))</f>
        <v>0</v>
      </c>
      <c r="AA244" s="12"/>
      <c r="AB244" s="8">
        <f>IF(AA244="",0,IF(AA244="優勝",現行XD用点数換算表!$B$16,IF(AA244="準優勝",現行XD用点数換算表!$C$16,IF(AA244="ベスト4",現行XD用点数換算表!$D$16,IF(AA244="ベスト8",現行XD用点数換算表!$E$16,IF(AA244="ベスト16",現行XD用点数換算表!$F$16,IF(AA244="ベスト32",現行XD用点数換算表!$G$16,"")))))))</f>
        <v>0</v>
      </c>
      <c r="AC244" s="12"/>
      <c r="AD244" s="8">
        <f>IF(AC244="",0,IF(AC244="優勝",現行XD用点数換算表!$B$17,IF(AC244="準優勝",現行XD用点数換算表!$C$17,IF(AC244="ベスト4",現行XD用点数換算表!$D$17,IF(AC244="ベスト8",現行XD用点数換算表!$E$17,IF(AC244="ベスト16",現行XD用点数換算表!$F$17,IF(AC244="ベスト32",現行XD用点数換算表!$G$17,"")))))))</f>
        <v>0</v>
      </c>
      <c r="AE244" s="12"/>
      <c r="AF244" s="8">
        <f>IF(AE244="",0,IF(AE244="優勝",現行XD用点数換算表!$B$18,IF(AE244="準優勝",現行XD用点数換算表!$C$18,IF(AE244="ベスト4",現行XD用点数換算表!$D$18,IF(AE244="ベスト8",現行XD用点数換算表!$E$18,現行XD用点数換算表!$F$18)))))</f>
        <v>0</v>
      </c>
      <c r="AG244" s="12"/>
      <c r="AH244" s="8">
        <f>IF(AG244="",0,IF(AG244="優勝",現行XD用点数換算表!$B$19,IF(AG244="準優勝",現行XD用点数換算表!$C$19,IF(AG244="ベスト4",現行XD用点数換算表!$D$19,IF(AG244="ベスト8",現行XD用点数換算表!$E$19,現行XD用点数換算表!$F$19)))))</f>
        <v>0</v>
      </c>
      <c r="AI244" s="8">
        <f t="shared" si="29"/>
        <v>0</v>
      </c>
      <c r="AJ244" s="56">
        <f t="shared" si="30"/>
        <v>0</v>
      </c>
    </row>
    <row r="245" spans="1:36" ht="15" customHeight="1" x14ac:dyDescent="0.55000000000000004">
      <c r="A245" s="57"/>
      <c r="B245" s="12"/>
      <c r="C245" s="12"/>
      <c r="D245" s="12"/>
      <c r="E245" s="8"/>
      <c r="F245" s="8"/>
      <c r="G245" s="12"/>
      <c r="H245" s="13">
        <f>IF(G245="",0,IF(G245="優勝",現行XD用点数換算表!$B$2,IF(G245="準優勝",現行XD用点数換算表!$C$2,IF(G245="ベスト4",現行XD用点数換算表!$D$2,現行XD用点数換算表!$E$2))))</f>
        <v>0</v>
      </c>
      <c r="I245" s="12"/>
      <c r="J245" s="8">
        <f>IF(I245="",0,IF(I245="優勝",現行XD用点数換算表!$B$3,IF(I245="準優勝",現行XD用点数換算表!$C$3,IF(I245="ベスト4",現行XD用点数換算表!$D$3,現行XD用点数換算表!$E$3))))</f>
        <v>0</v>
      </c>
      <c r="K245" s="12"/>
      <c r="L245" s="8">
        <f>IF(K245="",0,IF(K245="優勝",[5]現行XD用点数換算表!$B$4,IF(K245="準優勝",[5]現行XD用点数換算表!$C$4,IF(K245="ベスト4",[5]現行XD用点数換算表!$D$4,IF(K245="ベスト8",[5]現行XD用点数換算表!$E$4,IF(K245="ベスト16",[5]現行XD用点数換算表!$F$4,IF(K245="ベスト32",[5]現行XD用点数換算表!$G$4,"")))))))</f>
        <v>0</v>
      </c>
      <c r="M245" s="12"/>
      <c r="N245" s="8">
        <f>IF(M245="",0,IF(M245="優勝",現行XD用点数換算表!$B$5,IF(M245="準優勝",現行XD用点数換算表!$C$5,IF(M245="ベスト4",現行XD用点数換算表!$D$5,IF(M245="ベスト8",現行XD用点数換算表!$E$5,IF(M245="ベスト16",現行XD用点数換算表!$F$5,IF(M245="ベスト32",現行XD用点数換算表!$G$5,"")))))))</f>
        <v>0</v>
      </c>
      <c r="O245" s="12"/>
      <c r="P245" s="8">
        <f>IF(O245="",0,IF(O245="優勝",現行XD用点数換算表!$B$6,IF(O245="準優勝",現行XD用点数換算表!$C$6,IF(O245="ベスト4",現行XD用点数換算表!$D$6,IF(O245="ベスト8",現行XD用点数換算表!$E$6,IF(O245="ベスト16",現行XD用点数換算表!$F$6,IF(O245="ベスト32",現行XD用点数換算表!$G$6,"")))))))</f>
        <v>0</v>
      </c>
      <c r="Q245" s="12"/>
      <c r="R245" s="8">
        <f>IF(Q245="",0,IF(Q245="優勝",現行XD用点数換算表!$B$7,IF(Q245="準優勝",現行XD用点数換算表!$C$7,IF(Q245="ベスト4",現行XD用点数換算表!$D$7,IF(Q245="ベスト8",現行XD用点数換算表!$E$7,現行XD用点数換算表!$F$7)))))</f>
        <v>0</v>
      </c>
      <c r="S245" s="12"/>
      <c r="T245" s="8">
        <f>IF(S245="",0,IF(S245="優勝",現行XD用点数換算表!$B$8,IF(S245="準優勝",現行XD用点数換算表!$C$8,IF(S245="ベスト4",現行XD用点数換算表!$D$8,IF(S245="ベスト8",現行XD用点数換算表!$E$8,現行XD用点数換算表!$F$8)))))</f>
        <v>0</v>
      </c>
      <c r="U245" s="12"/>
      <c r="V245" s="14">
        <f>IF(U245="",0,IF(U245="優勝",現行XD用点数換算表!$B$13,IF(U245="準優勝",現行XD用点数換算表!$C$13,IF(U245="ベスト4",現行XD用点数換算表!$D$13,現行XD用点数換算表!$E$13))))</f>
        <v>0</v>
      </c>
      <c r="W245" s="12"/>
      <c r="X245" s="8">
        <f>IF(W245="",0,IF(W245="優勝",現行XD用点数換算表!$B$14,IF(W245="準優勝",現行XD用点数換算表!$C$14,IF(W245="ベスト4",現行XD用点数換算表!$D$14,現行XD用点数換算表!$E$14))))</f>
        <v>0</v>
      </c>
      <c r="Y245" s="12"/>
      <c r="Z245" s="8">
        <f>IF(Y245="",0,IF(Y245="優勝",[5]現行XD用点数換算表!$B$15,IF(Y245="準優勝",[5]現行XD用点数換算表!$C$15,IF(Y245="ベスト4",[5]現行XD用点数換算表!$D$15,IF(Y245="ベスト8",[5]現行XD用点数換算表!$E$15,IF(Y245="ベスト16",[5]現行XD用点数換算表!$F$15,IF(Y245="ベスト32",[5]現行XD用点数換算表!$G$15,"")))))))</f>
        <v>0</v>
      </c>
      <c r="AA245" s="12"/>
      <c r="AB245" s="8">
        <f>IF(AA245="",0,IF(AA245="優勝",現行XD用点数換算表!$B$16,IF(AA245="準優勝",現行XD用点数換算表!$C$16,IF(AA245="ベスト4",現行XD用点数換算表!$D$16,IF(AA245="ベスト8",現行XD用点数換算表!$E$16,IF(AA245="ベスト16",現行XD用点数換算表!$F$16,IF(AA245="ベスト32",現行XD用点数換算表!$G$16,"")))))))</f>
        <v>0</v>
      </c>
      <c r="AC245" s="12"/>
      <c r="AD245" s="8">
        <f>IF(AC245="",0,IF(AC245="優勝",現行XD用点数換算表!$B$17,IF(AC245="準優勝",現行XD用点数換算表!$C$17,IF(AC245="ベスト4",現行XD用点数換算表!$D$17,IF(AC245="ベスト8",現行XD用点数換算表!$E$17,IF(AC245="ベスト16",現行XD用点数換算表!$F$17,IF(AC245="ベスト32",現行XD用点数換算表!$G$17,"")))))))</f>
        <v>0</v>
      </c>
      <c r="AE245" s="12"/>
      <c r="AF245" s="8">
        <f>IF(AE245="",0,IF(AE245="優勝",現行XD用点数換算表!$B$18,IF(AE245="準優勝",現行XD用点数換算表!$C$18,IF(AE245="ベスト4",現行XD用点数換算表!$D$18,IF(AE245="ベスト8",現行XD用点数換算表!$E$18,現行XD用点数換算表!$F$18)))))</f>
        <v>0</v>
      </c>
      <c r="AG245" s="12"/>
      <c r="AH245" s="8">
        <f>IF(AG245="",0,IF(AG245="優勝",現行XD用点数換算表!$B$19,IF(AG245="準優勝",現行XD用点数換算表!$C$19,IF(AG245="ベスト4",現行XD用点数換算表!$D$19,IF(AG245="ベスト8",現行XD用点数換算表!$E$19,現行XD用点数換算表!$F$19)))))</f>
        <v>0</v>
      </c>
      <c r="AI245" s="8">
        <f t="shared" si="29"/>
        <v>0</v>
      </c>
      <c r="AJ245" s="57"/>
    </row>
    <row r="246" spans="1:36" ht="15" customHeight="1" x14ac:dyDescent="0.55000000000000004">
      <c r="A246" s="56">
        <v>122</v>
      </c>
      <c r="B246" s="12"/>
      <c r="C246" s="12"/>
      <c r="D246" s="12"/>
      <c r="E246" s="8"/>
      <c r="F246" s="8"/>
      <c r="G246" s="12"/>
      <c r="H246" s="13">
        <f>IF(G246="",0,IF(G246="優勝",現行XD用点数換算表!$B$2,IF(G246="準優勝",現行XD用点数換算表!$C$2,IF(G246="ベスト4",現行XD用点数換算表!$D$2,現行XD用点数換算表!$E$2))))</f>
        <v>0</v>
      </c>
      <c r="I246" s="12"/>
      <c r="J246" s="8">
        <f>IF(I246="",0,IF(I246="優勝",現行XD用点数換算表!$B$3,IF(I246="準優勝",現行XD用点数換算表!$C$3,IF(I246="ベスト4",現行XD用点数換算表!$D$3,現行XD用点数換算表!$E$3))))</f>
        <v>0</v>
      </c>
      <c r="K246" s="12"/>
      <c r="L246" s="8">
        <f>IF(K246="",0,IF(K246="優勝",[5]現行XD用点数換算表!$B$4,IF(K246="準優勝",[5]現行XD用点数換算表!$C$4,IF(K246="ベスト4",[5]現行XD用点数換算表!$D$4,IF(K246="ベスト8",[5]現行XD用点数換算表!$E$4,IF(K246="ベスト16",[5]現行XD用点数換算表!$F$4,IF(K246="ベスト32",[5]現行XD用点数換算表!$G$4,"")))))))</f>
        <v>0</v>
      </c>
      <c r="M246" s="12"/>
      <c r="N246" s="8">
        <f>IF(M246="",0,IF(M246="優勝",現行XD用点数換算表!$B$5,IF(M246="準優勝",現行XD用点数換算表!$C$5,IF(M246="ベスト4",現行XD用点数換算表!$D$5,IF(M246="ベスト8",現行XD用点数換算表!$E$5,IF(M246="ベスト16",現行XD用点数換算表!$F$5,IF(M246="ベスト32",現行XD用点数換算表!$G$5,"")))))))</f>
        <v>0</v>
      </c>
      <c r="O246" s="12"/>
      <c r="P246" s="8">
        <f>IF(O246="",0,IF(O246="優勝",現行XD用点数換算表!$B$6,IF(O246="準優勝",現行XD用点数換算表!$C$6,IF(O246="ベスト4",現行XD用点数換算表!$D$6,IF(O246="ベスト8",現行XD用点数換算表!$E$6,IF(O246="ベスト16",現行XD用点数換算表!$F$6,IF(O246="ベスト32",現行XD用点数換算表!$G$6,"")))))))</f>
        <v>0</v>
      </c>
      <c r="Q246" s="12"/>
      <c r="R246" s="8">
        <f>IF(Q246="",0,IF(Q246="優勝",現行XD用点数換算表!$B$7,IF(Q246="準優勝",現行XD用点数換算表!$C$7,IF(Q246="ベスト4",現行XD用点数換算表!$D$7,IF(Q246="ベスト8",現行XD用点数換算表!$E$7,現行XD用点数換算表!$F$7)))))</f>
        <v>0</v>
      </c>
      <c r="S246" s="12"/>
      <c r="T246" s="8">
        <f>IF(S246="",0,IF(S246="優勝",現行XD用点数換算表!$B$8,IF(S246="準優勝",現行XD用点数換算表!$C$8,IF(S246="ベスト4",現行XD用点数換算表!$D$8,IF(S246="ベスト8",現行XD用点数換算表!$E$8,現行XD用点数換算表!$F$8)))))</f>
        <v>0</v>
      </c>
      <c r="U246" s="12"/>
      <c r="V246" s="14">
        <f>IF(U246="",0,IF(U246="優勝",現行XD用点数換算表!$B$13,IF(U246="準優勝",現行XD用点数換算表!$C$13,IF(U246="ベスト4",現行XD用点数換算表!$D$13,現行XD用点数換算表!$E$13))))</f>
        <v>0</v>
      </c>
      <c r="W246" s="12"/>
      <c r="X246" s="8">
        <f>IF(W246="",0,IF(W246="優勝",現行XD用点数換算表!$B$14,IF(W246="準優勝",現行XD用点数換算表!$C$14,IF(W246="ベスト4",現行XD用点数換算表!$D$14,現行XD用点数換算表!$E$14))))</f>
        <v>0</v>
      </c>
      <c r="Y246" s="12"/>
      <c r="Z246" s="8">
        <f>IF(Y246="",0,IF(Y246="優勝",[5]現行XD用点数換算表!$B$15,IF(Y246="準優勝",[5]現行XD用点数換算表!$C$15,IF(Y246="ベスト4",[5]現行XD用点数換算表!$D$15,IF(Y246="ベスト8",[5]現行XD用点数換算表!$E$15,IF(Y246="ベスト16",[5]現行XD用点数換算表!$F$15,IF(Y246="ベスト32",[5]現行XD用点数換算表!$G$15,"")))))))</f>
        <v>0</v>
      </c>
      <c r="AA246" s="12"/>
      <c r="AB246" s="8">
        <f>IF(AA246="",0,IF(AA246="優勝",現行XD用点数換算表!$B$16,IF(AA246="準優勝",現行XD用点数換算表!$C$16,IF(AA246="ベスト4",現行XD用点数換算表!$D$16,IF(AA246="ベスト8",現行XD用点数換算表!$E$16,IF(AA246="ベスト16",現行XD用点数換算表!$F$16,IF(AA246="ベスト32",現行XD用点数換算表!$G$16,"")))))))</f>
        <v>0</v>
      </c>
      <c r="AC246" s="12"/>
      <c r="AD246" s="8">
        <f>IF(AC246="",0,IF(AC246="優勝",現行XD用点数換算表!$B$17,IF(AC246="準優勝",現行XD用点数換算表!$C$17,IF(AC246="ベスト4",現行XD用点数換算表!$D$17,IF(AC246="ベスト8",現行XD用点数換算表!$E$17,IF(AC246="ベスト16",現行XD用点数換算表!$F$17,IF(AC246="ベスト32",現行XD用点数換算表!$G$17,"")))))))</f>
        <v>0</v>
      </c>
      <c r="AE246" s="12"/>
      <c r="AF246" s="8">
        <f>IF(AE246="",0,IF(AE246="優勝",現行XD用点数換算表!$B$18,IF(AE246="準優勝",現行XD用点数換算表!$C$18,IF(AE246="ベスト4",現行XD用点数換算表!$D$18,IF(AE246="ベスト8",現行XD用点数換算表!$E$18,現行XD用点数換算表!$F$18)))))</f>
        <v>0</v>
      </c>
      <c r="AG246" s="12"/>
      <c r="AH246" s="8">
        <f>IF(AG246="",0,IF(AG246="優勝",現行XD用点数換算表!$B$19,IF(AG246="準優勝",現行XD用点数換算表!$C$19,IF(AG246="ベスト4",現行XD用点数換算表!$D$19,IF(AG246="ベスト8",現行XD用点数換算表!$E$19,現行XD用点数換算表!$F$19)))))</f>
        <v>0</v>
      </c>
      <c r="AI246" s="8">
        <f t="shared" si="29"/>
        <v>0</v>
      </c>
      <c r="AJ246" s="56">
        <f t="shared" si="30"/>
        <v>0</v>
      </c>
    </row>
    <row r="247" spans="1:36" ht="15" customHeight="1" x14ac:dyDescent="0.55000000000000004">
      <c r="A247" s="57"/>
      <c r="B247" s="12"/>
      <c r="C247" s="12"/>
      <c r="D247" s="12"/>
      <c r="E247" s="8"/>
      <c r="F247" s="8"/>
      <c r="G247" s="12"/>
      <c r="H247" s="13">
        <f>IF(G247="",0,IF(G247="優勝",現行XD用点数換算表!$B$2,IF(G247="準優勝",現行XD用点数換算表!$C$2,IF(G247="ベスト4",現行XD用点数換算表!$D$2,現行XD用点数換算表!$E$2))))</f>
        <v>0</v>
      </c>
      <c r="I247" s="12"/>
      <c r="J247" s="8">
        <f>IF(I247="",0,IF(I247="優勝",現行XD用点数換算表!$B$3,IF(I247="準優勝",現行XD用点数換算表!$C$3,IF(I247="ベスト4",現行XD用点数換算表!$D$3,現行XD用点数換算表!$E$3))))</f>
        <v>0</v>
      </c>
      <c r="K247" s="12"/>
      <c r="L247" s="8">
        <f>IF(K247="",0,IF(K247="優勝",[5]現行XD用点数換算表!$B$4,IF(K247="準優勝",[5]現行XD用点数換算表!$C$4,IF(K247="ベスト4",[5]現行XD用点数換算表!$D$4,IF(K247="ベスト8",[5]現行XD用点数換算表!$E$4,IF(K247="ベスト16",[5]現行XD用点数換算表!$F$4,IF(K247="ベスト32",[5]現行XD用点数換算表!$G$4,"")))))))</f>
        <v>0</v>
      </c>
      <c r="M247" s="12"/>
      <c r="N247" s="8">
        <f>IF(M247="",0,IF(M247="優勝",現行XD用点数換算表!$B$5,IF(M247="準優勝",現行XD用点数換算表!$C$5,IF(M247="ベスト4",現行XD用点数換算表!$D$5,IF(M247="ベスト8",現行XD用点数換算表!$E$5,IF(M247="ベスト16",現行XD用点数換算表!$F$5,IF(M247="ベスト32",現行XD用点数換算表!$G$5,"")))))))</f>
        <v>0</v>
      </c>
      <c r="O247" s="12"/>
      <c r="P247" s="8">
        <f>IF(O247="",0,IF(O247="優勝",現行XD用点数換算表!$B$6,IF(O247="準優勝",現行XD用点数換算表!$C$6,IF(O247="ベスト4",現行XD用点数換算表!$D$6,IF(O247="ベスト8",現行XD用点数換算表!$E$6,IF(O247="ベスト16",現行XD用点数換算表!$F$6,IF(O247="ベスト32",現行XD用点数換算表!$G$6,"")))))))</f>
        <v>0</v>
      </c>
      <c r="Q247" s="12"/>
      <c r="R247" s="8">
        <f>IF(Q247="",0,IF(Q247="優勝",現行XD用点数換算表!$B$7,IF(Q247="準優勝",現行XD用点数換算表!$C$7,IF(Q247="ベスト4",現行XD用点数換算表!$D$7,IF(Q247="ベスト8",現行XD用点数換算表!$E$7,現行XD用点数換算表!$F$7)))))</f>
        <v>0</v>
      </c>
      <c r="S247" s="12"/>
      <c r="T247" s="8">
        <f>IF(S247="",0,IF(S247="優勝",現行XD用点数換算表!$B$8,IF(S247="準優勝",現行XD用点数換算表!$C$8,IF(S247="ベスト4",現行XD用点数換算表!$D$8,IF(S247="ベスト8",現行XD用点数換算表!$E$8,現行XD用点数換算表!$F$8)))))</f>
        <v>0</v>
      </c>
      <c r="U247" s="12"/>
      <c r="V247" s="14">
        <f>IF(U247="",0,IF(U247="優勝",現行XD用点数換算表!$B$13,IF(U247="準優勝",現行XD用点数換算表!$C$13,IF(U247="ベスト4",現行XD用点数換算表!$D$13,現行XD用点数換算表!$E$13))))</f>
        <v>0</v>
      </c>
      <c r="W247" s="12"/>
      <c r="X247" s="8">
        <f>IF(W247="",0,IF(W247="優勝",現行XD用点数換算表!$B$14,IF(W247="準優勝",現行XD用点数換算表!$C$14,IF(W247="ベスト4",現行XD用点数換算表!$D$14,現行XD用点数換算表!$E$14))))</f>
        <v>0</v>
      </c>
      <c r="Y247" s="12"/>
      <c r="Z247" s="8">
        <f>IF(Y247="",0,IF(Y247="優勝",[5]現行XD用点数換算表!$B$15,IF(Y247="準優勝",[5]現行XD用点数換算表!$C$15,IF(Y247="ベスト4",[5]現行XD用点数換算表!$D$15,IF(Y247="ベスト8",[5]現行XD用点数換算表!$E$15,IF(Y247="ベスト16",[5]現行XD用点数換算表!$F$15,IF(Y247="ベスト32",[5]現行XD用点数換算表!$G$15,"")))))))</f>
        <v>0</v>
      </c>
      <c r="AA247" s="12"/>
      <c r="AB247" s="8">
        <f>IF(AA247="",0,IF(AA247="優勝",現行XD用点数換算表!$B$16,IF(AA247="準優勝",現行XD用点数換算表!$C$16,IF(AA247="ベスト4",現行XD用点数換算表!$D$16,IF(AA247="ベスト8",現行XD用点数換算表!$E$16,IF(AA247="ベスト16",現行XD用点数換算表!$F$16,IF(AA247="ベスト32",現行XD用点数換算表!$G$16,"")))))))</f>
        <v>0</v>
      </c>
      <c r="AC247" s="12"/>
      <c r="AD247" s="8">
        <f>IF(AC247="",0,IF(AC247="優勝",現行XD用点数換算表!$B$17,IF(AC247="準優勝",現行XD用点数換算表!$C$17,IF(AC247="ベスト4",現行XD用点数換算表!$D$17,IF(AC247="ベスト8",現行XD用点数換算表!$E$17,IF(AC247="ベスト16",現行XD用点数換算表!$F$17,IF(AC247="ベスト32",現行XD用点数換算表!$G$17,"")))))))</f>
        <v>0</v>
      </c>
      <c r="AE247" s="12"/>
      <c r="AF247" s="8">
        <f>IF(AE247="",0,IF(AE247="優勝",現行XD用点数換算表!$B$18,IF(AE247="準優勝",現行XD用点数換算表!$C$18,IF(AE247="ベスト4",現行XD用点数換算表!$D$18,IF(AE247="ベスト8",現行XD用点数換算表!$E$18,現行XD用点数換算表!$F$18)))))</f>
        <v>0</v>
      </c>
      <c r="AG247" s="12"/>
      <c r="AH247" s="8">
        <f>IF(AG247="",0,IF(AG247="優勝",現行XD用点数換算表!$B$19,IF(AG247="準優勝",現行XD用点数換算表!$C$19,IF(AG247="ベスト4",現行XD用点数換算表!$D$19,IF(AG247="ベスト8",現行XD用点数換算表!$E$19,現行XD用点数換算表!$F$19)))))</f>
        <v>0</v>
      </c>
      <c r="AI247" s="8">
        <f t="shared" si="29"/>
        <v>0</v>
      </c>
      <c r="AJ247" s="57"/>
    </row>
    <row r="248" spans="1:36" ht="15" customHeight="1" x14ac:dyDescent="0.55000000000000004">
      <c r="A248" s="56">
        <v>123</v>
      </c>
      <c r="B248" s="12"/>
      <c r="C248" s="12"/>
      <c r="D248" s="12"/>
      <c r="E248" s="8"/>
      <c r="F248" s="8"/>
      <c r="G248" s="12"/>
      <c r="H248" s="13">
        <f>IF(G248="",0,IF(G248="優勝",現行XD用点数換算表!$B$2,IF(G248="準優勝",現行XD用点数換算表!$C$2,IF(G248="ベスト4",現行XD用点数換算表!$D$2,現行XD用点数換算表!$E$2))))</f>
        <v>0</v>
      </c>
      <c r="I248" s="12"/>
      <c r="J248" s="8">
        <f>IF(I248="",0,IF(I248="優勝",現行XD用点数換算表!$B$3,IF(I248="準優勝",現行XD用点数換算表!$C$3,IF(I248="ベスト4",現行XD用点数換算表!$D$3,現行XD用点数換算表!$E$3))))</f>
        <v>0</v>
      </c>
      <c r="K248" s="12"/>
      <c r="L248" s="8">
        <f>IF(K248="",0,IF(K248="優勝",[5]現行XD用点数換算表!$B$4,IF(K248="準優勝",[5]現行XD用点数換算表!$C$4,IF(K248="ベスト4",[5]現行XD用点数換算表!$D$4,IF(K248="ベスト8",[5]現行XD用点数換算表!$E$4,IF(K248="ベスト16",[5]現行XD用点数換算表!$F$4,IF(K248="ベスト32",[5]現行XD用点数換算表!$G$4,"")))))))</f>
        <v>0</v>
      </c>
      <c r="M248" s="12"/>
      <c r="N248" s="8">
        <f>IF(M248="",0,IF(M248="優勝",現行XD用点数換算表!$B$5,IF(M248="準優勝",現行XD用点数換算表!$C$5,IF(M248="ベスト4",現行XD用点数換算表!$D$5,IF(M248="ベスト8",現行XD用点数換算表!$E$5,IF(M248="ベスト16",現行XD用点数換算表!$F$5,IF(M248="ベスト32",現行XD用点数換算表!$G$5,"")))))))</f>
        <v>0</v>
      </c>
      <c r="O248" s="12"/>
      <c r="P248" s="8">
        <f>IF(O248="",0,IF(O248="優勝",現行XD用点数換算表!$B$6,IF(O248="準優勝",現行XD用点数換算表!$C$6,IF(O248="ベスト4",現行XD用点数換算表!$D$6,IF(O248="ベスト8",現行XD用点数換算表!$E$6,IF(O248="ベスト16",現行XD用点数換算表!$F$6,IF(O248="ベスト32",現行XD用点数換算表!$G$6,"")))))))</f>
        <v>0</v>
      </c>
      <c r="Q248" s="12"/>
      <c r="R248" s="8">
        <f>IF(Q248="",0,IF(Q248="優勝",現行XD用点数換算表!$B$7,IF(Q248="準優勝",現行XD用点数換算表!$C$7,IF(Q248="ベスト4",現行XD用点数換算表!$D$7,IF(Q248="ベスト8",現行XD用点数換算表!$E$7,現行XD用点数換算表!$F$7)))))</f>
        <v>0</v>
      </c>
      <c r="S248" s="12"/>
      <c r="T248" s="8">
        <f>IF(S248="",0,IF(S248="優勝",現行XD用点数換算表!$B$8,IF(S248="準優勝",現行XD用点数換算表!$C$8,IF(S248="ベスト4",現行XD用点数換算表!$D$8,IF(S248="ベスト8",現行XD用点数換算表!$E$8,現行XD用点数換算表!$F$8)))))</f>
        <v>0</v>
      </c>
      <c r="U248" s="12"/>
      <c r="V248" s="14">
        <f>IF(U248="",0,IF(U248="優勝",現行XD用点数換算表!$B$13,IF(U248="準優勝",現行XD用点数換算表!$C$13,IF(U248="ベスト4",現行XD用点数換算表!$D$13,現行XD用点数換算表!$E$13))))</f>
        <v>0</v>
      </c>
      <c r="W248" s="12"/>
      <c r="X248" s="8">
        <f>IF(W248="",0,IF(W248="優勝",現行XD用点数換算表!$B$14,IF(W248="準優勝",現行XD用点数換算表!$C$14,IF(W248="ベスト4",現行XD用点数換算表!$D$14,現行XD用点数換算表!$E$14))))</f>
        <v>0</v>
      </c>
      <c r="Y248" s="12"/>
      <c r="Z248" s="8">
        <f>IF(Y248="",0,IF(Y248="優勝",[5]現行XD用点数換算表!$B$15,IF(Y248="準優勝",[5]現行XD用点数換算表!$C$15,IF(Y248="ベスト4",[5]現行XD用点数換算表!$D$15,IF(Y248="ベスト8",[5]現行XD用点数換算表!$E$15,IF(Y248="ベスト16",[5]現行XD用点数換算表!$F$15,IF(Y248="ベスト32",[5]現行XD用点数換算表!$G$15,"")))))))</f>
        <v>0</v>
      </c>
      <c r="AA248" s="12"/>
      <c r="AB248" s="8">
        <f>IF(AA248="",0,IF(AA248="優勝",現行XD用点数換算表!$B$16,IF(AA248="準優勝",現行XD用点数換算表!$C$16,IF(AA248="ベスト4",現行XD用点数換算表!$D$16,IF(AA248="ベスト8",現行XD用点数換算表!$E$16,IF(AA248="ベスト16",現行XD用点数換算表!$F$16,IF(AA248="ベスト32",現行XD用点数換算表!$G$16,"")))))))</f>
        <v>0</v>
      </c>
      <c r="AC248" s="12"/>
      <c r="AD248" s="8">
        <f>IF(AC248="",0,IF(AC248="優勝",現行XD用点数換算表!$B$17,IF(AC248="準優勝",現行XD用点数換算表!$C$17,IF(AC248="ベスト4",現行XD用点数換算表!$D$17,IF(AC248="ベスト8",現行XD用点数換算表!$E$17,IF(AC248="ベスト16",現行XD用点数換算表!$F$17,IF(AC248="ベスト32",現行XD用点数換算表!$G$17,"")))))))</f>
        <v>0</v>
      </c>
      <c r="AE248" s="12"/>
      <c r="AF248" s="8">
        <f>IF(AE248="",0,IF(AE248="優勝",現行XD用点数換算表!$B$18,IF(AE248="準優勝",現行XD用点数換算表!$C$18,IF(AE248="ベスト4",現行XD用点数換算表!$D$18,IF(AE248="ベスト8",現行XD用点数換算表!$E$18,現行XD用点数換算表!$F$18)))))</f>
        <v>0</v>
      </c>
      <c r="AG248" s="12"/>
      <c r="AH248" s="8">
        <f>IF(AG248="",0,IF(AG248="優勝",現行XD用点数換算表!$B$19,IF(AG248="準優勝",現行XD用点数換算表!$C$19,IF(AG248="ベスト4",現行XD用点数換算表!$D$19,IF(AG248="ベスト8",現行XD用点数換算表!$E$19,現行XD用点数換算表!$F$19)))))</f>
        <v>0</v>
      </c>
      <c r="AI248" s="8">
        <f t="shared" si="29"/>
        <v>0</v>
      </c>
      <c r="AJ248" s="56">
        <f t="shared" si="30"/>
        <v>0</v>
      </c>
    </row>
    <row r="249" spans="1:36" ht="15" customHeight="1" x14ac:dyDescent="0.55000000000000004">
      <c r="A249" s="57"/>
      <c r="B249" s="12"/>
      <c r="C249" s="12"/>
      <c r="D249" s="12"/>
      <c r="E249" s="8"/>
      <c r="F249" s="8"/>
      <c r="G249" s="12"/>
      <c r="H249" s="13">
        <f>IF(G249="",0,IF(G249="優勝",現行XD用点数換算表!$B$2,IF(G249="準優勝",現行XD用点数換算表!$C$2,IF(G249="ベスト4",現行XD用点数換算表!$D$2,現行XD用点数換算表!$E$2))))</f>
        <v>0</v>
      </c>
      <c r="I249" s="12"/>
      <c r="J249" s="8">
        <f>IF(I249="",0,IF(I249="優勝",現行XD用点数換算表!$B$3,IF(I249="準優勝",現行XD用点数換算表!$C$3,IF(I249="ベスト4",現行XD用点数換算表!$D$3,現行XD用点数換算表!$E$3))))</f>
        <v>0</v>
      </c>
      <c r="K249" s="12"/>
      <c r="L249" s="8">
        <f>IF(K249="",0,IF(K249="優勝",[5]現行XD用点数換算表!$B$4,IF(K249="準優勝",[5]現行XD用点数換算表!$C$4,IF(K249="ベスト4",[5]現行XD用点数換算表!$D$4,IF(K249="ベスト8",[5]現行XD用点数換算表!$E$4,IF(K249="ベスト16",[5]現行XD用点数換算表!$F$4,IF(K249="ベスト32",[5]現行XD用点数換算表!$G$4,"")))))))</f>
        <v>0</v>
      </c>
      <c r="M249" s="12"/>
      <c r="N249" s="8">
        <f>IF(M249="",0,IF(M249="優勝",現行XD用点数換算表!$B$5,IF(M249="準優勝",現行XD用点数換算表!$C$5,IF(M249="ベスト4",現行XD用点数換算表!$D$5,IF(M249="ベスト8",現行XD用点数換算表!$E$5,IF(M249="ベスト16",現行XD用点数換算表!$F$5,IF(M249="ベスト32",現行XD用点数換算表!$G$5,"")))))))</f>
        <v>0</v>
      </c>
      <c r="O249" s="12"/>
      <c r="P249" s="8">
        <f>IF(O249="",0,IF(O249="優勝",現行XD用点数換算表!$B$6,IF(O249="準優勝",現行XD用点数換算表!$C$6,IF(O249="ベスト4",現行XD用点数換算表!$D$6,IF(O249="ベスト8",現行XD用点数換算表!$E$6,IF(O249="ベスト16",現行XD用点数換算表!$F$6,IF(O249="ベスト32",現行XD用点数換算表!$G$6,"")))))))</f>
        <v>0</v>
      </c>
      <c r="Q249" s="12"/>
      <c r="R249" s="8">
        <f>IF(Q249="",0,IF(Q249="優勝",現行XD用点数換算表!$B$7,IF(Q249="準優勝",現行XD用点数換算表!$C$7,IF(Q249="ベスト4",現行XD用点数換算表!$D$7,IF(Q249="ベスト8",現行XD用点数換算表!$E$7,現行XD用点数換算表!$F$7)))))</f>
        <v>0</v>
      </c>
      <c r="S249" s="12"/>
      <c r="T249" s="8">
        <f>IF(S249="",0,IF(S249="優勝",現行XD用点数換算表!$B$8,IF(S249="準優勝",現行XD用点数換算表!$C$8,IF(S249="ベスト4",現行XD用点数換算表!$D$8,IF(S249="ベスト8",現行XD用点数換算表!$E$8,現行XD用点数換算表!$F$8)))))</f>
        <v>0</v>
      </c>
      <c r="U249" s="12"/>
      <c r="V249" s="14">
        <f>IF(U249="",0,IF(U249="優勝",現行XD用点数換算表!$B$13,IF(U249="準優勝",現行XD用点数換算表!$C$13,IF(U249="ベスト4",現行XD用点数換算表!$D$13,現行XD用点数換算表!$E$13))))</f>
        <v>0</v>
      </c>
      <c r="W249" s="12"/>
      <c r="X249" s="8">
        <f>IF(W249="",0,IF(W249="優勝",現行XD用点数換算表!$B$14,IF(W249="準優勝",現行XD用点数換算表!$C$14,IF(W249="ベスト4",現行XD用点数換算表!$D$14,現行XD用点数換算表!$E$14))))</f>
        <v>0</v>
      </c>
      <c r="Y249" s="12"/>
      <c r="Z249" s="8">
        <f>IF(Y249="",0,IF(Y249="優勝",[5]現行XD用点数換算表!$B$15,IF(Y249="準優勝",[5]現行XD用点数換算表!$C$15,IF(Y249="ベスト4",[5]現行XD用点数換算表!$D$15,IF(Y249="ベスト8",[5]現行XD用点数換算表!$E$15,IF(Y249="ベスト16",[5]現行XD用点数換算表!$F$15,IF(Y249="ベスト32",[5]現行XD用点数換算表!$G$15,"")))))))</f>
        <v>0</v>
      </c>
      <c r="AA249" s="12"/>
      <c r="AB249" s="8">
        <f>IF(AA249="",0,IF(AA249="優勝",現行XD用点数換算表!$B$16,IF(AA249="準優勝",現行XD用点数換算表!$C$16,IF(AA249="ベスト4",現行XD用点数換算表!$D$16,IF(AA249="ベスト8",現行XD用点数換算表!$E$16,IF(AA249="ベスト16",現行XD用点数換算表!$F$16,IF(AA249="ベスト32",現行XD用点数換算表!$G$16,"")))))))</f>
        <v>0</v>
      </c>
      <c r="AC249" s="12"/>
      <c r="AD249" s="8">
        <f>IF(AC249="",0,IF(AC249="優勝",現行XD用点数換算表!$B$17,IF(AC249="準優勝",現行XD用点数換算表!$C$17,IF(AC249="ベスト4",現行XD用点数換算表!$D$17,IF(AC249="ベスト8",現行XD用点数換算表!$E$17,IF(AC249="ベスト16",現行XD用点数換算表!$F$17,IF(AC249="ベスト32",現行XD用点数換算表!$G$17,"")))))))</f>
        <v>0</v>
      </c>
      <c r="AE249" s="12"/>
      <c r="AF249" s="8">
        <f>IF(AE249="",0,IF(AE249="優勝",現行XD用点数換算表!$B$18,IF(AE249="準優勝",現行XD用点数換算表!$C$18,IF(AE249="ベスト4",現行XD用点数換算表!$D$18,IF(AE249="ベスト8",現行XD用点数換算表!$E$18,現行XD用点数換算表!$F$18)))))</f>
        <v>0</v>
      </c>
      <c r="AG249" s="12"/>
      <c r="AH249" s="8">
        <f>IF(AG249="",0,IF(AG249="優勝",現行XD用点数換算表!$B$19,IF(AG249="準優勝",現行XD用点数換算表!$C$19,IF(AG249="ベスト4",現行XD用点数換算表!$D$19,IF(AG249="ベスト8",現行XD用点数換算表!$E$19,現行XD用点数換算表!$F$19)))))</f>
        <v>0</v>
      </c>
      <c r="AI249" s="8">
        <f t="shared" si="29"/>
        <v>0</v>
      </c>
      <c r="AJ249" s="57"/>
    </row>
    <row r="250" spans="1:36" ht="15" customHeight="1" x14ac:dyDescent="0.55000000000000004">
      <c r="A250" s="56">
        <v>124</v>
      </c>
      <c r="B250" s="12"/>
      <c r="C250" s="12"/>
      <c r="D250" s="12"/>
      <c r="E250" s="8"/>
      <c r="F250" s="8"/>
      <c r="G250" s="12"/>
      <c r="H250" s="13">
        <f>IF(G250="",0,IF(G250="優勝",現行XD用点数換算表!$B$2,IF(G250="準優勝",現行XD用点数換算表!$C$2,IF(G250="ベスト4",現行XD用点数換算表!$D$2,現行XD用点数換算表!$E$2))))</f>
        <v>0</v>
      </c>
      <c r="I250" s="12"/>
      <c r="J250" s="8">
        <f>IF(I250="",0,IF(I250="優勝",現行XD用点数換算表!$B$3,IF(I250="準優勝",現行XD用点数換算表!$C$3,IF(I250="ベスト4",現行XD用点数換算表!$D$3,現行XD用点数換算表!$E$3))))</f>
        <v>0</v>
      </c>
      <c r="K250" s="12"/>
      <c r="L250" s="8">
        <f>IF(K250="",0,IF(K250="優勝",[5]現行XD用点数換算表!$B$4,IF(K250="準優勝",[5]現行XD用点数換算表!$C$4,IF(K250="ベスト4",[5]現行XD用点数換算表!$D$4,IF(K250="ベスト8",[5]現行XD用点数換算表!$E$4,IF(K250="ベスト16",[5]現行XD用点数換算表!$F$4,IF(K250="ベスト32",[5]現行XD用点数換算表!$G$4,"")))))))</f>
        <v>0</v>
      </c>
      <c r="M250" s="12"/>
      <c r="N250" s="8">
        <f>IF(M250="",0,IF(M250="優勝",現行XD用点数換算表!$B$5,IF(M250="準優勝",現行XD用点数換算表!$C$5,IF(M250="ベスト4",現行XD用点数換算表!$D$5,IF(M250="ベスト8",現行XD用点数換算表!$E$5,IF(M250="ベスト16",現行XD用点数換算表!$F$5,IF(M250="ベスト32",現行XD用点数換算表!$G$5,"")))))))</f>
        <v>0</v>
      </c>
      <c r="O250" s="12"/>
      <c r="P250" s="8">
        <f>IF(O250="",0,IF(O250="優勝",現行XD用点数換算表!$B$6,IF(O250="準優勝",現行XD用点数換算表!$C$6,IF(O250="ベスト4",現行XD用点数換算表!$D$6,IF(O250="ベスト8",現行XD用点数換算表!$E$6,IF(O250="ベスト16",現行XD用点数換算表!$F$6,IF(O250="ベスト32",現行XD用点数換算表!$G$6,"")))))))</f>
        <v>0</v>
      </c>
      <c r="Q250" s="12"/>
      <c r="R250" s="8">
        <f>IF(Q250="",0,IF(Q250="優勝",現行XD用点数換算表!$B$7,IF(Q250="準優勝",現行XD用点数換算表!$C$7,IF(Q250="ベスト4",現行XD用点数換算表!$D$7,IF(Q250="ベスト8",現行XD用点数換算表!$E$7,現行XD用点数換算表!$F$7)))))</f>
        <v>0</v>
      </c>
      <c r="S250" s="12"/>
      <c r="T250" s="8">
        <f>IF(S250="",0,IF(S250="優勝",現行XD用点数換算表!$B$8,IF(S250="準優勝",現行XD用点数換算表!$C$8,IF(S250="ベスト4",現行XD用点数換算表!$D$8,IF(S250="ベスト8",現行XD用点数換算表!$E$8,現行XD用点数換算表!$F$8)))))</f>
        <v>0</v>
      </c>
      <c r="U250" s="12"/>
      <c r="V250" s="14">
        <f>IF(U250="",0,IF(U250="優勝",現行XD用点数換算表!$B$13,IF(U250="準優勝",現行XD用点数換算表!$C$13,IF(U250="ベスト4",現行XD用点数換算表!$D$13,現行XD用点数換算表!$E$13))))</f>
        <v>0</v>
      </c>
      <c r="W250" s="12"/>
      <c r="X250" s="8">
        <f>IF(W250="",0,IF(W250="優勝",現行XD用点数換算表!$B$14,IF(W250="準優勝",現行XD用点数換算表!$C$14,IF(W250="ベスト4",現行XD用点数換算表!$D$14,現行XD用点数換算表!$E$14))))</f>
        <v>0</v>
      </c>
      <c r="Y250" s="12"/>
      <c r="Z250" s="8">
        <f>IF(Y250="",0,IF(Y250="優勝",[5]現行XD用点数換算表!$B$15,IF(Y250="準優勝",[5]現行XD用点数換算表!$C$15,IF(Y250="ベスト4",[5]現行XD用点数換算表!$D$15,IF(Y250="ベスト8",[5]現行XD用点数換算表!$E$15,IF(Y250="ベスト16",[5]現行XD用点数換算表!$F$15,IF(Y250="ベスト32",[5]現行XD用点数換算表!$G$15,"")))))))</f>
        <v>0</v>
      </c>
      <c r="AA250" s="12"/>
      <c r="AB250" s="8">
        <f>IF(AA250="",0,IF(AA250="優勝",現行XD用点数換算表!$B$16,IF(AA250="準優勝",現行XD用点数換算表!$C$16,IF(AA250="ベスト4",現行XD用点数換算表!$D$16,IF(AA250="ベスト8",現行XD用点数換算表!$E$16,IF(AA250="ベスト16",現行XD用点数換算表!$F$16,IF(AA250="ベスト32",現行XD用点数換算表!$G$16,"")))))))</f>
        <v>0</v>
      </c>
      <c r="AC250" s="12"/>
      <c r="AD250" s="8">
        <f>IF(AC250="",0,IF(AC250="優勝",現行XD用点数換算表!$B$17,IF(AC250="準優勝",現行XD用点数換算表!$C$17,IF(AC250="ベスト4",現行XD用点数換算表!$D$17,IF(AC250="ベスト8",現行XD用点数換算表!$E$17,IF(AC250="ベスト16",現行XD用点数換算表!$F$17,IF(AC250="ベスト32",現行XD用点数換算表!$G$17,"")))))))</f>
        <v>0</v>
      </c>
      <c r="AE250" s="12"/>
      <c r="AF250" s="8">
        <f>IF(AE250="",0,IF(AE250="優勝",現行XD用点数換算表!$B$18,IF(AE250="準優勝",現行XD用点数換算表!$C$18,IF(AE250="ベスト4",現行XD用点数換算表!$D$18,IF(AE250="ベスト8",現行XD用点数換算表!$E$18,現行XD用点数換算表!$F$18)))))</f>
        <v>0</v>
      </c>
      <c r="AG250" s="12"/>
      <c r="AH250" s="8">
        <f>IF(AG250="",0,IF(AG250="優勝",現行XD用点数換算表!$B$19,IF(AG250="準優勝",現行XD用点数換算表!$C$19,IF(AG250="ベスト4",現行XD用点数換算表!$D$19,IF(AG250="ベスト8",現行XD用点数換算表!$E$19,現行XD用点数換算表!$F$19)))))</f>
        <v>0</v>
      </c>
      <c r="AI250" s="8">
        <f t="shared" si="29"/>
        <v>0</v>
      </c>
      <c r="AJ250" s="56">
        <f t="shared" si="30"/>
        <v>0</v>
      </c>
    </row>
    <row r="251" spans="1:36" ht="15" customHeight="1" x14ac:dyDescent="0.55000000000000004">
      <c r="A251" s="57"/>
      <c r="B251" s="12"/>
      <c r="C251" s="12"/>
      <c r="D251" s="12"/>
      <c r="E251" s="8"/>
      <c r="F251" s="8"/>
      <c r="G251" s="12"/>
      <c r="H251" s="13">
        <f>IF(G251="",0,IF(G251="優勝",現行XD用点数換算表!$B$2,IF(G251="準優勝",現行XD用点数換算表!$C$2,IF(G251="ベスト4",現行XD用点数換算表!$D$2,現行XD用点数換算表!$E$2))))</f>
        <v>0</v>
      </c>
      <c r="I251" s="12"/>
      <c r="J251" s="8">
        <f>IF(I251="",0,IF(I251="優勝",現行XD用点数換算表!$B$3,IF(I251="準優勝",現行XD用点数換算表!$C$3,IF(I251="ベスト4",現行XD用点数換算表!$D$3,現行XD用点数換算表!$E$3))))</f>
        <v>0</v>
      </c>
      <c r="K251" s="12"/>
      <c r="L251" s="8">
        <f>IF(K251="",0,IF(K251="優勝",[5]現行XD用点数換算表!$B$4,IF(K251="準優勝",[5]現行XD用点数換算表!$C$4,IF(K251="ベスト4",[5]現行XD用点数換算表!$D$4,IF(K251="ベスト8",[5]現行XD用点数換算表!$E$4,IF(K251="ベスト16",[5]現行XD用点数換算表!$F$4,IF(K251="ベスト32",[5]現行XD用点数換算表!$G$4,"")))))))</f>
        <v>0</v>
      </c>
      <c r="M251" s="12"/>
      <c r="N251" s="8">
        <f>IF(M251="",0,IF(M251="優勝",現行XD用点数換算表!$B$5,IF(M251="準優勝",現行XD用点数換算表!$C$5,IF(M251="ベスト4",現行XD用点数換算表!$D$5,IF(M251="ベスト8",現行XD用点数換算表!$E$5,IF(M251="ベスト16",現行XD用点数換算表!$F$5,IF(M251="ベスト32",現行XD用点数換算表!$G$5,"")))))))</f>
        <v>0</v>
      </c>
      <c r="O251" s="12"/>
      <c r="P251" s="8">
        <f>IF(O251="",0,IF(O251="優勝",現行XD用点数換算表!$B$6,IF(O251="準優勝",現行XD用点数換算表!$C$6,IF(O251="ベスト4",現行XD用点数換算表!$D$6,IF(O251="ベスト8",現行XD用点数換算表!$E$6,IF(O251="ベスト16",現行XD用点数換算表!$F$6,IF(O251="ベスト32",現行XD用点数換算表!$G$6,"")))))))</f>
        <v>0</v>
      </c>
      <c r="Q251" s="12"/>
      <c r="R251" s="8">
        <f>IF(Q251="",0,IF(Q251="優勝",現行XD用点数換算表!$B$7,IF(Q251="準優勝",現行XD用点数換算表!$C$7,IF(Q251="ベスト4",現行XD用点数換算表!$D$7,IF(Q251="ベスト8",現行XD用点数換算表!$E$7,現行XD用点数換算表!$F$7)))))</f>
        <v>0</v>
      </c>
      <c r="S251" s="12"/>
      <c r="T251" s="8">
        <f>IF(S251="",0,IF(S251="優勝",現行XD用点数換算表!$B$8,IF(S251="準優勝",現行XD用点数換算表!$C$8,IF(S251="ベスト4",現行XD用点数換算表!$D$8,IF(S251="ベスト8",現行XD用点数換算表!$E$8,現行XD用点数換算表!$F$8)))))</f>
        <v>0</v>
      </c>
      <c r="U251" s="12"/>
      <c r="V251" s="14">
        <f>IF(U251="",0,IF(U251="優勝",現行XD用点数換算表!$B$13,IF(U251="準優勝",現行XD用点数換算表!$C$13,IF(U251="ベスト4",現行XD用点数換算表!$D$13,現行XD用点数換算表!$E$13))))</f>
        <v>0</v>
      </c>
      <c r="W251" s="12"/>
      <c r="X251" s="8">
        <f>IF(W251="",0,IF(W251="優勝",現行XD用点数換算表!$B$14,IF(W251="準優勝",現行XD用点数換算表!$C$14,IF(W251="ベスト4",現行XD用点数換算表!$D$14,現行XD用点数換算表!$E$14))))</f>
        <v>0</v>
      </c>
      <c r="Y251" s="12"/>
      <c r="Z251" s="8">
        <f>IF(Y251="",0,IF(Y251="優勝",[5]現行XD用点数換算表!$B$15,IF(Y251="準優勝",[5]現行XD用点数換算表!$C$15,IF(Y251="ベスト4",[5]現行XD用点数換算表!$D$15,IF(Y251="ベスト8",[5]現行XD用点数換算表!$E$15,IF(Y251="ベスト16",[5]現行XD用点数換算表!$F$15,IF(Y251="ベスト32",[5]現行XD用点数換算表!$G$15,"")))))))</f>
        <v>0</v>
      </c>
      <c r="AA251" s="12"/>
      <c r="AB251" s="8">
        <f>IF(AA251="",0,IF(AA251="優勝",現行XD用点数換算表!$B$16,IF(AA251="準優勝",現行XD用点数換算表!$C$16,IF(AA251="ベスト4",現行XD用点数換算表!$D$16,IF(AA251="ベスト8",現行XD用点数換算表!$E$16,IF(AA251="ベスト16",現行XD用点数換算表!$F$16,IF(AA251="ベスト32",現行XD用点数換算表!$G$16,"")))))))</f>
        <v>0</v>
      </c>
      <c r="AC251" s="12"/>
      <c r="AD251" s="8">
        <f>IF(AC251="",0,IF(AC251="優勝",現行XD用点数換算表!$B$17,IF(AC251="準優勝",現行XD用点数換算表!$C$17,IF(AC251="ベスト4",現行XD用点数換算表!$D$17,IF(AC251="ベスト8",現行XD用点数換算表!$E$17,IF(AC251="ベスト16",現行XD用点数換算表!$F$17,IF(AC251="ベスト32",現行XD用点数換算表!$G$17,"")))))))</f>
        <v>0</v>
      </c>
      <c r="AE251" s="12"/>
      <c r="AF251" s="8">
        <f>IF(AE251="",0,IF(AE251="優勝",現行XD用点数換算表!$B$18,IF(AE251="準優勝",現行XD用点数換算表!$C$18,IF(AE251="ベスト4",現行XD用点数換算表!$D$18,IF(AE251="ベスト8",現行XD用点数換算表!$E$18,現行XD用点数換算表!$F$18)))))</f>
        <v>0</v>
      </c>
      <c r="AG251" s="12"/>
      <c r="AH251" s="8">
        <f>IF(AG251="",0,IF(AG251="優勝",現行XD用点数換算表!$B$19,IF(AG251="準優勝",現行XD用点数換算表!$C$19,IF(AG251="ベスト4",現行XD用点数換算表!$D$19,IF(AG251="ベスト8",現行XD用点数換算表!$E$19,現行XD用点数換算表!$F$19)))))</f>
        <v>0</v>
      </c>
      <c r="AI251" s="8">
        <f t="shared" si="29"/>
        <v>0</v>
      </c>
      <c r="AJ251" s="57"/>
    </row>
    <row r="252" spans="1:36" ht="15" customHeight="1" x14ac:dyDescent="0.55000000000000004">
      <c r="A252" s="56">
        <v>125</v>
      </c>
      <c r="B252" s="12"/>
      <c r="C252" s="12"/>
      <c r="D252" s="12"/>
      <c r="E252" s="8"/>
      <c r="F252" s="8"/>
      <c r="G252" s="12"/>
      <c r="H252" s="13">
        <f>IF(G252="",0,IF(G252="優勝",現行XD用点数換算表!$B$2,IF(G252="準優勝",現行XD用点数換算表!$C$2,IF(G252="ベスト4",現行XD用点数換算表!$D$2,現行XD用点数換算表!$E$2))))</f>
        <v>0</v>
      </c>
      <c r="I252" s="12"/>
      <c r="J252" s="8">
        <f>IF(I252="",0,IF(I252="優勝",現行XD用点数換算表!$B$3,IF(I252="準優勝",現行XD用点数換算表!$C$3,IF(I252="ベスト4",現行XD用点数換算表!$D$3,現行XD用点数換算表!$E$3))))</f>
        <v>0</v>
      </c>
      <c r="K252" s="12"/>
      <c r="L252" s="8">
        <f>IF(K252="",0,IF(K252="優勝",[5]現行XD用点数換算表!$B$4,IF(K252="準優勝",[5]現行XD用点数換算表!$C$4,IF(K252="ベスト4",[5]現行XD用点数換算表!$D$4,IF(K252="ベスト8",[5]現行XD用点数換算表!$E$4,IF(K252="ベスト16",[5]現行XD用点数換算表!$F$4,IF(K252="ベスト32",[5]現行XD用点数換算表!$G$4,"")))))))</f>
        <v>0</v>
      </c>
      <c r="M252" s="12"/>
      <c r="N252" s="8">
        <f>IF(M252="",0,IF(M252="優勝",現行XD用点数換算表!$B$5,IF(M252="準優勝",現行XD用点数換算表!$C$5,IF(M252="ベスト4",現行XD用点数換算表!$D$5,IF(M252="ベスト8",現行XD用点数換算表!$E$5,IF(M252="ベスト16",現行XD用点数換算表!$F$5,IF(M252="ベスト32",現行XD用点数換算表!$G$5,"")))))))</f>
        <v>0</v>
      </c>
      <c r="O252" s="12"/>
      <c r="P252" s="8">
        <f>IF(O252="",0,IF(O252="優勝",現行XD用点数換算表!$B$6,IF(O252="準優勝",現行XD用点数換算表!$C$6,IF(O252="ベスト4",現行XD用点数換算表!$D$6,IF(O252="ベスト8",現行XD用点数換算表!$E$6,IF(O252="ベスト16",現行XD用点数換算表!$F$6,IF(O252="ベスト32",現行XD用点数換算表!$G$6,"")))))))</f>
        <v>0</v>
      </c>
      <c r="Q252" s="12"/>
      <c r="R252" s="8">
        <f>IF(Q252="",0,IF(Q252="優勝",現行XD用点数換算表!$B$7,IF(Q252="準優勝",現行XD用点数換算表!$C$7,IF(Q252="ベスト4",現行XD用点数換算表!$D$7,IF(Q252="ベスト8",現行XD用点数換算表!$E$7,現行XD用点数換算表!$F$7)))))</f>
        <v>0</v>
      </c>
      <c r="S252" s="12"/>
      <c r="T252" s="8">
        <f>IF(S252="",0,IF(S252="優勝",現行XD用点数換算表!$B$8,IF(S252="準優勝",現行XD用点数換算表!$C$8,IF(S252="ベスト4",現行XD用点数換算表!$D$8,IF(S252="ベスト8",現行XD用点数換算表!$E$8,現行XD用点数換算表!$F$8)))))</f>
        <v>0</v>
      </c>
      <c r="U252" s="12"/>
      <c r="V252" s="14">
        <f>IF(U252="",0,IF(U252="優勝",現行XD用点数換算表!$B$13,IF(U252="準優勝",現行XD用点数換算表!$C$13,IF(U252="ベスト4",現行XD用点数換算表!$D$13,現行XD用点数換算表!$E$13))))</f>
        <v>0</v>
      </c>
      <c r="W252" s="12"/>
      <c r="X252" s="8">
        <f>IF(W252="",0,IF(W252="優勝",現行XD用点数換算表!$B$14,IF(W252="準優勝",現行XD用点数換算表!$C$14,IF(W252="ベスト4",現行XD用点数換算表!$D$14,現行XD用点数換算表!$E$14))))</f>
        <v>0</v>
      </c>
      <c r="Y252" s="12"/>
      <c r="Z252" s="8">
        <f>IF(Y252="",0,IF(Y252="優勝",[5]現行XD用点数換算表!$B$15,IF(Y252="準優勝",[5]現行XD用点数換算表!$C$15,IF(Y252="ベスト4",[5]現行XD用点数換算表!$D$15,IF(Y252="ベスト8",[5]現行XD用点数換算表!$E$15,IF(Y252="ベスト16",[5]現行XD用点数換算表!$F$15,IF(Y252="ベスト32",[5]現行XD用点数換算表!$G$15,"")))))))</f>
        <v>0</v>
      </c>
      <c r="AA252" s="12"/>
      <c r="AB252" s="8">
        <f>IF(AA252="",0,IF(AA252="優勝",現行XD用点数換算表!$B$16,IF(AA252="準優勝",現行XD用点数換算表!$C$16,IF(AA252="ベスト4",現行XD用点数換算表!$D$16,IF(AA252="ベスト8",現行XD用点数換算表!$E$16,IF(AA252="ベスト16",現行XD用点数換算表!$F$16,IF(AA252="ベスト32",現行XD用点数換算表!$G$16,"")))))))</f>
        <v>0</v>
      </c>
      <c r="AC252" s="12"/>
      <c r="AD252" s="8">
        <f>IF(AC252="",0,IF(AC252="優勝",現行XD用点数換算表!$B$17,IF(AC252="準優勝",現行XD用点数換算表!$C$17,IF(AC252="ベスト4",現行XD用点数換算表!$D$17,IF(AC252="ベスト8",現行XD用点数換算表!$E$17,IF(AC252="ベスト16",現行XD用点数換算表!$F$17,IF(AC252="ベスト32",現行XD用点数換算表!$G$17,"")))))))</f>
        <v>0</v>
      </c>
      <c r="AE252" s="12"/>
      <c r="AF252" s="8">
        <f>IF(AE252="",0,IF(AE252="優勝",現行XD用点数換算表!$B$18,IF(AE252="準優勝",現行XD用点数換算表!$C$18,IF(AE252="ベスト4",現行XD用点数換算表!$D$18,IF(AE252="ベスト8",現行XD用点数換算表!$E$18,現行XD用点数換算表!$F$18)))))</f>
        <v>0</v>
      </c>
      <c r="AG252" s="12"/>
      <c r="AH252" s="8">
        <f>IF(AG252="",0,IF(AG252="優勝",現行XD用点数換算表!$B$19,IF(AG252="準優勝",現行XD用点数換算表!$C$19,IF(AG252="ベスト4",現行XD用点数換算表!$D$19,IF(AG252="ベスト8",現行XD用点数換算表!$E$19,現行XD用点数換算表!$F$19)))))</f>
        <v>0</v>
      </c>
      <c r="AI252" s="8">
        <f t="shared" si="29"/>
        <v>0</v>
      </c>
      <c r="AJ252" s="56">
        <f t="shared" si="30"/>
        <v>0</v>
      </c>
    </row>
    <row r="253" spans="1:36" ht="15" customHeight="1" x14ac:dyDescent="0.55000000000000004">
      <c r="A253" s="57"/>
      <c r="B253" s="12"/>
      <c r="C253" s="12"/>
      <c r="D253" s="12"/>
      <c r="E253" s="8"/>
      <c r="F253" s="8"/>
      <c r="G253" s="12"/>
      <c r="H253" s="13">
        <f>IF(G253="",0,IF(G253="優勝",現行XD用点数換算表!$B$2,IF(G253="準優勝",現行XD用点数換算表!$C$2,IF(G253="ベスト4",現行XD用点数換算表!$D$2,現行XD用点数換算表!$E$2))))</f>
        <v>0</v>
      </c>
      <c r="I253" s="12"/>
      <c r="J253" s="8">
        <f>IF(I253="",0,IF(I253="優勝",現行XD用点数換算表!$B$3,IF(I253="準優勝",現行XD用点数換算表!$C$3,IF(I253="ベスト4",現行XD用点数換算表!$D$3,現行XD用点数換算表!$E$3))))</f>
        <v>0</v>
      </c>
      <c r="K253" s="12"/>
      <c r="L253" s="8">
        <f>IF(K253="",0,IF(K253="優勝",[5]現行XD用点数換算表!$B$4,IF(K253="準優勝",[5]現行XD用点数換算表!$C$4,IF(K253="ベスト4",[5]現行XD用点数換算表!$D$4,IF(K253="ベスト8",[5]現行XD用点数換算表!$E$4,IF(K253="ベスト16",[5]現行XD用点数換算表!$F$4,IF(K253="ベスト32",[5]現行XD用点数換算表!$G$4,"")))))))</f>
        <v>0</v>
      </c>
      <c r="M253" s="12"/>
      <c r="N253" s="8">
        <f>IF(M253="",0,IF(M253="優勝",現行XD用点数換算表!$B$5,IF(M253="準優勝",現行XD用点数換算表!$C$5,IF(M253="ベスト4",現行XD用点数換算表!$D$5,IF(M253="ベスト8",現行XD用点数換算表!$E$5,IF(M253="ベスト16",現行XD用点数換算表!$F$5,IF(M253="ベスト32",現行XD用点数換算表!$G$5,"")))))))</f>
        <v>0</v>
      </c>
      <c r="O253" s="12"/>
      <c r="P253" s="8">
        <f>IF(O253="",0,IF(O253="優勝",現行XD用点数換算表!$B$6,IF(O253="準優勝",現行XD用点数換算表!$C$6,IF(O253="ベスト4",現行XD用点数換算表!$D$6,IF(O253="ベスト8",現行XD用点数換算表!$E$6,IF(O253="ベスト16",現行XD用点数換算表!$F$6,IF(O253="ベスト32",現行XD用点数換算表!$G$6,"")))))))</f>
        <v>0</v>
      </c>
      <c r="Q253" s="12"/>
      <c r="R253" s="8">
        <f>IF(Q253="",0,IF(Q253="優勝",現行XD用点数換算表!$B$7,IF(Q253="準優勝",現行XD用点数換算表!$C$7,IF(Q253="ベスト4",現行XD用点数換算表!$D$7,IF(Q253="ベスト8",現行XD用点数換算表!$E$7,現行XD用点数換算表!$F$7)))))</f>
        <v>0</v>
      </c>
      <c r="S253" s="12"/>
      <c r="T253" s="8">
        <f>IF(S253="",0,IF(S253="優勝",現行XD用点数換算表!$B$8,IF(S253="準優勝",現行XD用点数換算表!$C$8,IF(S253="ベスト4",現行XD用点数換算表!$D$8,IF(S253="ベスト8",現行XD用点数換算表!$E$8,現行XD用点数換算表!$F$8)))))</f>
        <v>0</v>
      </c>
      <c r="U253" s="12"/>
      <c r="V253" s="14">
        <f>IF(U253="",0,IF(U253="優勝",現行XD用点数換算表!$B$13,IF(U253="準優勝",現行XD用点数換算表!$C$13,IF(U253="ベスト4",現行XD用点数換算表!$D$13,現行XD用点数換算表!$E$13))))</f>
        <v>0</v>
      </c>
      <c r="W253" s="12"/>
      <c r="X253" s="8">
        <f>IF(W253="",0,IF(W253="優勝",現行XD用点数換算表!$B$14,IF(W253="準優勝",現行XD用点数換算表!$C$14,IF(W253="ベスト4",現行XD用点数換算表!$D$14,現行XD用点数換算表!$E$14))))</f>
        <v>0</v>
      </c>
      <c r="Y253" s="12"/>
      <c r="Z253" s="8">
        <f>IF(Y253="",0,IF(Y253="優勝",[5]現行XD用点数換算表!$B$15,IF(Y253="準優勝",[5]現行XD用点数換算表!$C$15,IF(Y253="ベスト4",[5]現行XD用点数換算表!$D$15,IF(Y253="ベスト8",[5]現行XD用点数換算表!$E$15,IF(Y253="ベスト16",[5]現行XD用点数換算表!$F$15,IF(Y253="ベスト32",[5]現行XD用点数換算表!$G$15,"")))))))</f>
        <v>0</v>
      </c>
      <c r="AA253" s="12"/>
      <c r="AB253" s="8">
        <f>IF(AA253="",0,IF(AA253="優勝",現行XD用点数換算表!$B$16,IF(AA253="準優勝",現行XD用点数換算表!$C$16,IF(AA253="ベスト4",現行XD用点数換算表!$D$16,IF(AA253="ベスト8",現行XD用点数換算表!$E$16,IF(AA253="ベスト16",現行XD用点数換算表!$F$16,IF(AA253="ベスト32",現行XD用点数換算表!$G$16,"")))))))</f>
        <v>0</v>
      </c>
      <c r="AC253" s="12"/>
      <c r="AD253" s="8">
        <f>IF(AC253="",0,IF(AC253="優勝",現行XD用点数換算表!$B$17,IF(AC253="準優勝",現行XD用点数換算表!$C$17,IF(AC253="ベスト4",現行XD用点数換算表!$D$17,IF(AC253="ベスト8",現行XD用点数換算表!$E$17,IF(AC253="ベスト16",現行XD用点数換算表!$F$17,IF(AC253="ベスト32",現行XD用点数換算表!$G$17,"")))))))</f>
        <v>0</v>
      </c>
      <c r="AE253" s="12"/>
      <c r="AF253" s="8">
        <f>IF(AE253="",0,IF(AE253="優勝",現行XD用点数換算表!$B$18,IF(AE253="準優勝",現行XD用点数換算表!$C$18,IF(AE253="ベスト4",現行XD用点数換算表!$D$18,IF(AE253="ベスト8",現行XD用点数換算表!$E$18,現行XD用点数換算表!$F$18)))))</f>
        <v>0</v>
      </c>
      <c r="AG253" s="12"/>
      <c r="AH253" s="8">
        <f>IF(AG253="",0,IF(AG253="優勝",現行XD用点数換算表!$B$19,IF(AG253="準優勝",現行XD用点数換算表!$C$19,IF(AG253="ベスト4",現行XD用点数換算表!$D$19,IF(AG253="ベスト8",現行XD用点数換算表!$E$19,現行XD用点数換算表!$F$19)))))</f>
        <v>0</v>
      </c>
      <c r="AI253" s="8">
        <f t="shared" si="29"/>
        <v>0</v>
      </c>
      <c r="AJ253" s="57"/>
    </row>
    <row r="254" spans="1:36" ht="15" customHeight="1" x14ac:dyDescent="0.55000000000000004">
      <c r="A254" s="56">
        <v>126</v>
      </c>
      <c r="B254" s="12"/>
      <c r="C254" s="12"/>
      <c r="D254" s="12"/>
      <c r="E254" s="8"/>
      <c r="F254" s="8"/>
      <c r="G254" s="12"/>
      <c r="H254" s="13">
        <f>IF(G254="",0,IF(G254="優勝",現行XD用点数換算表!$B$2,IF(G254="準優勝",現行XD用点数換算表!$C$2,IF(G254="ベスト4",現行XD用点数換算表!$D$2,現行XD用点数換算表!$E$2))))</f>
        <v>0</v>
      </c>
      <c r="I254" s="12"/>
      <c r="J254" s="8">
        <f>IF(I254="",0,IF(I254="優勝",現行XD用点数換算表!$B$3,IF(I254="準優勝",現行XD用点数換算表!$C$3,IF(I254="ベスト4",現行XD用点数換算表!$D$3,現行XD用点数換算表!$E$3))))</f>
        <v>0</v>
      </c>
      <c r="K254" s="12"/>
      <c r="L254" s="8">
        <f>IF(K254="",0,IF(K254="優勝",[5]現行XD用点数換算表!$B$4,IF(K254="準優勝",[5]現行XD用点数換算表!$C$4,IF(K254="ベスト4",[5]現行XD用点数換算表!$D$4,IF(K254="ベスト8",[5]現行XD用点数換算表!$E$4,IF(K254="ベスト16",[5]現行XD用点数換算表!$F$4,IF(K254="ベスト32",[5]現行XD用点数換算表!$G$4,"")))))))</f>
        <v>0</v>
      </c>
      <c r="M254" s="12"/>
      <c r="N254" s="8">
        <f>IF(M254="",0,IF(M254="優勝",現行XD用点数換算表!$B$5,IF(M254="準優勝",現行XD用点数換算表!$C$5,IF(M254="ベスト4",現行XD用点数換算表!$D$5,IF(M254="ベスト8",現行XD用点数換算表!$E$5,IF(M254="ベスト16",現行XD用点数換算表!$F$5,IF(M254="ベスト32",現行XD用点数換算表!$G$5,"")))))))</f>
        <v>0</v>
      </c>
      <c r="O254" s="12"/>
      <c r="P254" s="8">
        <f>IF(O254="",0,IF(O254="優勝",現行XD用点数換算表!$B$6,IF(O254="準優勝",現行XD用点数換算表!$C$6,IF(O254="ベスト4",現行XD用点数換算表!$D$6,IF(O254="ベスト8",現行XD用点数換算表!$E$6,IF(O254="ベスト16",現行XD用点数換算表!$F$6,IF(O254="ベスト32",現行XD用点数換算表!$G$6,"")))))))</f>
        <v>0</v>
      </c>
      <c r="Q254" s="12"/>
      <c r="R254" s="8">
        <f>IF(Q254="",0,IF(Q254="優勝",現行XD用点数換算表!$B$7,IF(Q254="準優勝",現行XD用点数換算表!$C$7,IF(Q254="ベスト4",現行XD用点数換算表!$D$7,IF(Q254="ベスト8",現行XD用点数換算表!$E$7,現行XD用点数換算表!$F$7)))))</f>
        <v>0</v>
      </c>
      <c r="S254" s="12"/>
      <c r="T254" s="8">
        <f>IF(S254="",0,IF(S254="優勝",現行XD用点数換算表!$B$8,IF(S254="準優勝",現行XD用点数換算表!$C$8,IF(S254="ベスト4",現行XD用点数換算表!$D$8,IF(S254="ベスト8",現行XD用点数換算表!$E$8,現行XD用点数換算表!$F$8)))))</f>
        <v>0</v>
      </c>
      <c r="U254" s="12"/>
      <c r="V254" s="14">
        <f>IF(U254="",0,IF(U254="優勝",現行XD用点数換算表!$B$13,IF(U254="準優勝",現行XD用点数換算表!$C$13,IF(U254="ベスト4",現行XD用点数換算表!$D$13,現行XD用点数換算表!$E$13))))</f>
        <v>0</v>
      </c>
      <c r="W254" s="12"/>
      <c r="X254" s="8">
        <f>IF(W254="",0,IF(W254="優勝",現行XD用点数換算表!$B$14,IF(W254="準優勝",現行XD用点数換算表!$C$14,IF(W254="ベスト4",現行XD用点数換算表!$D$14,現行XD用点数換算表!$E$14))))</f>
        <v>0</v>
      </c>
      <c r="Y254" s="12"/>
      <c r="Z254" s="8">
        <f>IF(Y254="",0,IF(Y254="優勝",[5]現行XD用点数換算表!$B$15,IF(Y254="準優勝",[5]現行XD用点数換算表!$C$15,IF(Y254="ベスト4",[5]現行XD用点数換算表!$D$15,IF(Y254="ベスト8",[5]現行XD用点数換算表!$E$15,IF(Y254="ベスト16",[5]現行XD用点数換算表!$F$15,IF(Y254="ベスト32",[5]現行XD用点数換算表!$G$15,"")))))))</f>
        <v>0</v>
      </c>
      <c r="AA254" s="12"/>
      <c r="AB254" s="8">
        <f>IF(AA254="",0,IF(AA254="優勝",現行XD用点数換算表!$B$16,IF(AA254="準優勝",現行XD用点数換算表!$C$16,IF(AA254="ベスト4",現行XD用点数換算表!$D$16,IF(AA254="ベスト8",現行XD用点数換算表!$E$16,IF(AA254="ベスト16",現行XD用点数換算表!$F$16,IF(AA254="ベスト32",現行XD用点数換算表!$G$16,"")))))))</f>
        <v>0</v>
      </c>
      <c r="AC254" s="12"/>
      <c r="AD254" s="8">
        <f>IF(AC254="",0,IF(AC254="優勝",現行XD用点数換算表!$B$17,IF(AC254="準優勝",現行XD用点数換算表!$C$17,IF(AC254="ベスト4",現行XD用点数換算表!$D$17,IF(AC254="ベスト8",現行XD用点数換算表!$E$17,IF(AC254="ベスト16",現行XD用点数換算表!$F$17,IF(AC254="ベスト32",現行XD用点数換算表!$G$17,"")))))))</f>
        <v>0</v>
      </c>
      <c r="AE254" s="12"/>
      <c r="AF254" s="8">
        <f>IF(AE254="",0,IF(AE254="優勝",現行XD用点数換算表!$B$18,IF(AE254="準優勝",現行XD用点数換算表!$C$18,IF(AE254="ベスト4",現行XD用点数換算表!$D$18,IF(AE254="ベスト8",現行XD用点数換算表!$E$18,現行XD用点数換算表!$F$18)))))</f>
        <v>0</v>
      </c>
      <c r="AG254" s="12"/>
      <c r="AH254" s="8">
        <f>IF(AG254="",0,IF(AG254="優勝",現行XD用点数換算表!$B$19,IF(AG254="準優勝",現行XD用点数換算表!$C$19,IF(AG254="ベスト4",現行XD用点数換算表!$D$19,IF(AG254="ベスト8",現行XD用点数換算表!$E$19,現行XD用点数換算表!$F$19)))))</f>
        <v>0</v>
      </c>
      <c r="AI254" s="8">
        <f t="shared" si="29"/>
        <v>0</v>
      </c>
      <c r="AJ254" s="56">
        <f t="shared" ref="AJ254:AJ280" si="31">SUM(AI254:AI255)</f>
        <v>0</v>
      </c>
    </row>
    <row r="255" spans="1:36" ht="15" customHeight="1" x14ac:dyDescent="0.55000000000000004">
      <c r="A255" s="57"/>
      <c r="B255" s="12"/>
      <c r="C255" s="12"/>
      <c r="D255" s="12"/>
      <c r="E255" s="8"/>
      <c r="F255" s="8"/>
      <c r="G255" s="12"/>
      <c r="H255" s="13">
        <f>IF(G255="",0,IF(G255="優勝",現行XD用点数換算表!$B$2,IF(G255="準優勝",現行XD用点数換算表!$C$2,IF(G255="ベスト4",現行XD用点数換算表!$D$2,現行XD用点数換算表!$E$2))))</f>
        <v>0</v>
      </c>
      <c r="I255" s="12"/>
      <c r="J255" s="8">
        <f>IF(I255="",0,IF(I255="優勝",現行XD用点数換算表!$B$3,IF(I255="準優勝",現行XD用点数換算表!$C$3,IF(I255="ベスト4",現行XD用点数換算表!$D$3,現行XD用点数換算表!$E$3))))</f>
        <v>0</v>
      </c>
      <c r="K255" s="12"/>
      <c r="L255" s="8">
        <f>IF(K255="",0,IF(K255="優勝",[5]現行XD用点数換算表!$B$4,IF(K255="準優勝",[5]現行XD用点数換算表!$C$4,IF(K255="ベスト4",[5]現行XD用点数換算表!$D$4,IF(K255="ベスト8",[5]現行XD用点数換算表!$E$4,IF(K255="ベスト16",[5]現行XD用点数換算表!$F$4,IF(K255="ベスト32",[5]現行XD用点数換算表!$G$4,"")))))))</f>
        <v>0</v>
      </c>
      <c r="M255" s="12"/>
      <c r="N255" s="8">
        <f>IF(M255="",0,IF(M255="優勝",現行XD用点数換算表!$B$5,IF(M255="準優勝",現行XD用点数換算表!$C$5,IF(M255="ベスト4",現行XD用点数換算表!$D$5,IF(M255="ベスト8",現行XD用点数換算表!$E$5,IF(M255="ベスト16",現行XD用点数換算表!$F$5,IF(M255="ベスト32",現行XD用点数換算表!$G$5,"")))))))</f>
        <v>0</v>
      </c>
      <c r="O255" s="12"/>
      <c r="P255" s="8">
        <f>IF(O255="",0,IF(O255="優勝",現行XD用点数換算表!$B$6,IF(O255="準優勝",現行XD用点数換算表!$C$6,IF(O255="ベスト4",現行XD用点数換算表!$D$6,IF(O255="ベスト8",現行XD用点数換算表!$E$6,IF(O255="ベスト16",現行XD用点数換算表!$F$6,IF(O255="ベスト32",現行XD用点数換算表!$G$6,"")))))))</f>
        <v>0</v>
      </c>
      <c r="Q255" s="12"/>
      <c r="R255" s="8">
        <f>IF(Q255="",0,IF(Q255="優勝",現行XD用点数換算表!$B$7,IF(Q255="準優勝",現行XD用点数換算表!$C$7,IF(Q255="ベスト4",現行XD用点数換算表!$D$7,IF(Q255="ベスト8",現行XD用点数換算表!$E$7,現行XD用点数換算表!$F$7)))))</f>
        <v>0</v>
      </c>
      <c r="S255" s="12"/>
      <c r="T255" s="8">
        <f>IF(S255="",0,IF(S255="優勝",現行XD用点数換算表!$B$8,IF(S255="準優勝",現行XD用点数換算表!$C$8,IF(S255="ベスト4",現行XD用点数換算表!$D$8,IF(S255="ベスト8",現行XD用点数換算表!$E$8,現行XD用点数換算表!$F$8)))))</f>
        <v>0</v>
      </c>
      <c r="U255" s="12"/>
      <c r="V255" s="14">
        <f>IF(U255="",0,IF(U255="優勝",現行XD用点数換算表!$B$13,IF(U255="準優勝",現行XD用点数換算表!$C$13,IF(U255="ベスト4",現行XD用点数換算表!$D$13,現行XD用点数換算表!$E$13))))</f>
        <v>0</v>
      </c>
      <c r="W255" s="12"/>
      <c r="X255" s="8">
        <f>IF(W255="",0,IF(W255="優勝",現行XD用点数換算表!$B$14,IF(W255="準優勝",現行XD用点数換算表!$C$14,IF(W255="ベスト4",現行XD用点数換算表!$D$14,現行XD用点数換算表!$E$14))))</f>
        <v>0</v>
      </c>
      <c r="Y255" s="12"/>
      <c r="Z255" s="8">
        <f>IF(Y255="",0,IF(Y255="優勝",[5]現行XD用点数換算表!$B$15,IF(Y255="準優勝",[5]現行XD用点数換算表!$C$15,IF(Y255="ベスト4",[5]現行XD用点数換算表!$D$15,IF(Y255="ベスト8",[5]現行XD用点数換算表!$E$15,IF(Y255="ベスト16",[5]現行XD用点数換算表!$F$15,IF(Y255="ベスト32",[5]現行XD用点数換算表!$G$15,"")))))))</f>
        <v>0</v>
      </c>
      <c r="AA255" s="12"/>
      <c r="AB255" s="8">
        <f>IF(AA255="",0,IF(AA255="優勝",現行XD用点数換算表!$B$16,IF(AA255="準優勝",現行XD用点数換算表!$C$16,IF(AA255="ベスト4",現行XD用点数換算表!$D$16,IF(AA255="ベスト8",現行XD用点数換算表!$E$16,IF(AA255="ベスト16",現行XD用点数換算表!$F$16,IF(AA255="ベスト32",現行XD用点数換算表!$G$16,"")))))))</f>
        <v>0</v>
      </c>
      <c r="AC255" s="12"/>
      <c r="AD255" s="8">
        <f>IF(AC255="",0,IF(AC255="優勝",現行XD用点数換算表!$B$17,IF(AC255="準優勝",現行XD用点数換算表!$C$17,IF(AC255="ベスト4",現行XD用点数換算表!$D$17,IF(AC255="ベスト8",現行XD用点数換算表!$E$17,IF(AC255="ベスト16",現行XD用点数換算表!$F$17,IF(AC255="ベスト32",現行XD用点数換算表!$G$17,"")))))))</f>
        <v>0</v>
      </c>
      <c r="AE255" s="12"/>
      <c r="AF255" s="8">
        <f>IF(AE255="",0,IF(AE255="優勝",現行XD用点数換算表!$B$18,IF(AE255="準優勝",現行XD用点数換算表!$C$18,IF(AE255="ベスト4",現行XD用点数換算表!$D$18,IF(AE255="ベスト8",現行XD用点数換算表!$E$18,現行XD用点数換算表!$F$18)))))</f>
        <v>0</v>
      </c>
      <c r="AG255" s="12"/>
      <c r="AH255" s="8">
        <f>IF(AG255="",0,IF(AG255="優勝",現行XD用点数換算表!$B$19,IF(AG255="準優勝",現行XD用点数換算表!$C$19,IF(AG255="ベスト4",現行XD用点数換算表!$D$19,IF(AG255="ベスト8",現行XD用点数換算表!$E$19,現行XD用点数換算表!$F$19)))))</f>
        <v>0</v>
      </c>
      <c r="AI255" s="8">
        <f t="shared" si="29"/>
        <v>0</v>
      </c>
      <c r="AJ255" s="57"/>
    </row>
    <row r="256" spans="1:36" ht="15" customHeight="1" x14ac:dyDescent="0.55000000000000004">
      <c r="A256" s="56">
        <v>127</v>
      </c>
      <c r="B256" s="12"/>
      <c r="C256" s="12"/>
      <c r="D256" s="12"/>
      <c r="E256" s="8"/>
      <c r="F256" s="8"/>
      <c r="G256" s="12"/>
      <c r="H256" s="13">
        <f>IF(G256="",0,IF(G256="優勝",現行XD用点数換算表!$B$2,IF(G256="準優勝",現行XD用点数換算表!$C$2,IF(G256="ベスト4",現行XD用点数換算表!$D$2,現行XD用点数換算表!$E$2))))</f>
        <v>0</v>
      </c>
      <c r="I256" s="12"/>
      <c r="J256" s="8">
        <f>IF(I256="",0,IF(I256="優勝",現行XD用点数換算表!$B$3,IF(I256="準優勝",現行XD用点数換算表!$C$3,IF(I256="ベスト4",現行XD用点数換算表!$D$3,現行XD用点数換算表!$E$3))))</f>
        <v>0</v>
      </c>
      <c r="K256" s="12"/>
      <c r="L256" s="8">
        <f>IF(K256="",0,IF(K256="優勝",[5]現行XD用点数換算表!$B$4,IF(K256="準優勝",[5]現行XD用点数換算表!$C$4,IF(K256="ベスト4",[5]現行XD用点数換算表!$D$4,IF(K256="ベスト8",[5]現行XD用点数換算表!$E$4,IF(K256="ベスト16",[5]現行XD用点数換算表!$F$4,IF(K256="ベスト32",[5]現行XD用点数換算表!$G$4,"")))))))</f>
        <v>0</v>
      </c>
      <c r="M256" s="12"/>
      <c r="N256" s="8">
        <f>IF(M256="",0,IF(M256="優勝",現行XD用点数換算表!$B$5,IF(M256="準優勝",現行XD用点数換算表!$C$5,IF(M256="ベスト4",現行XD用点数換算表!$D$5,IF(M256="ベスト8",現行XD用点数換算表!$E$5,IF(M256="ベスト16",現行XD用点数換算表!$F$5,IF(M256="ベスト32",現行XD用点数換算表!$G$5,"")))))))</f>
        <v>0</v>
      </c>
      <c r="O256" s="12"/>
      <c r="P256" s="8">
        <f>IF(O256="",0,IF(O256="優勝",現行XD用点数換算表!$B$6,IF(O256="準優勝",現行XD用点数換算表!$C$6,IF(O256="ベスト4",現行XD用点数換算表!$D$6,IF(O256="ベスト8",現行XD用点数換算表!$E$6,IF(O256="ベスト16",現行XD用点数換算表!$F$6,IF(O256="ベスト32",現行XD用点数換算表!$G$6,"")))))))</f>
        <v>0</v>
      </c>
      <c r="Q256" s="12"/>
      <c r="R256" s="8">
        <f>IF(Q256="",0,IF(Q256="優勝",現行XD用点数換算表!$B$7,IF(Q256="準優勝",現行XD用点数換算表!$C$7,IF(Q256="ベスト4",現行XD用点数換算表!$D$7,IF(Q256="ベスト8",現行XD用点数換算表!$E$7,現行XD用点数換算表!$F$7)))))</f>
        <v>0</v>
      </c>
      <c r="S256" s="12"/>
      <c r="T256" s="8">
        <f>IF(S256="",0,IF(S256="優勝",現行XD用点数換算表!$B$8,IF(S256="準優勝",現行XD用点数換算表!$C$8,IF(S256="ベスト4",現行XD用点数換算表!$D$8,IF(S256="ベスト8",現行XD用点数換算表!$E$8,現行XD用点数換算表!$F$8)))))</f>
        <v>0</v>
      </c>
      <c r="U256" s="12"/>
      <c r="V256" s="14">
        <f>IF(U256="",0,IF(U256="優勝",現行XD用点数換算表!$B$13,IF(U256="準優勝",現行XD用点数換算表!$C$13,IF(U256="ベスト4",現行XD用点数換算表!$D$13,現行XD用点数換算表!$E$13))))</f>
        <v>0</v>
      </c>
      <c r="W256" s="12"/>
      <c r="X256" s="8">
        <f>IF(W256="",0,IF(W256="優勝",現行XD用点数換算表!$B$14,IF(W256="準優勝",現行XD用点数換算表!$C$14,IF(W256="ベスト4",現行XD用点数換算表!$D$14,現行XD用点数換算表!$E$14))))</f>
        <v>0</v>
      </c>
      <c r="Y256" s="12"/>
      <c r="Z256" s="8">
        <f>IF(Y256="",0,IF(Y256="優勝",[5]現行XD用点数換算表!$B$15,IF(Y256="準優勝",[5]現行XD用点数換算表!$C$15,IF(Y256="ベスト4",[5]現行XD用点数換算表!$D$15,IF(Y256="ベスト8",[5]現行XD用点数換算表!$E$15,IF(Y256="ベスト16",[5]現行XD用点数換算表!$F$15,IF(Y256="ベスト32",[5]現行XD用点数換算表!$G$15,"")))))))</f>
        <v>0</v>
      </c>
      <c r="AA256" s="12"/>
      <c r="AB256" s="8">
        <f>IF(AA256="",0,IF(AA256="優勝",現行XD用点数換算表!$B$16,IF(AA256="準優勝",現行XD用点数換算表!$C$16,IF(AA256="ベスト4",現行XD用点数換算表!$D$16,IF(AA256="ベスト8",現行XD用点数換算表!$E$16,IF(AA256="ベスト16",現行XD用点数換算表!$F$16,IF(AA256="ベスト32",現行XD用点数換算表!$G$16,"")))))))</f>
        <v>0</v>
      </c>
      <c r="AC256" s="12"/>
      <c r="AD256" s="8">
        <f>IF(AC256="",0,IF(AC256="優勝",現行XD用点数換算表!$B$17,IF(AC256="準優勝",現行XD用点数換算表!$C$17,IF(AC256="ベスト4",現行XD用点数換算表!$D$17,IF(AC256="ベスト8",現行XD用点数換算表!$E$17,IF(AC256="ベスト16",現行XD用点数換算表!$F$17,IF(AC256="ベスト32",現行XD用点数換算表!$G$17,"")))))))</f>
        <v>0</v>
      </c>
      <c r="AE256" s="12"/>
      <c r="AF256" s="8">
        <f>IF(AE256="",0,IF(AE256="優勝",現行XD用点数換算表!$B$18,IF(AE256="準優勝",現行XD用点数換算表!$C$18,IF(AE256="ベスト4",現行XD用点数換算表!$D$18,IF(AE256="ベスト8",現行XD用点数換算表!$E$18,現行XD用点数換算表!$F$18)))))</f>
        <v>0</v>
      </c>
      <c r="AG256" s="12"/>
      <c r="AH256" s="8">
        <f>IF(AG256="",0,IF(AG256="優勝",現行XD用点数換算表!$B$19,IF(AG256="準優勝",現行XD用点数換算表!$C$19,IF(AG256="ベスト4",現行XD用点数換算表!$D$19,IF(AG256="ベスト8",現行XD用点数換算表!$E$19,現行XD用点数換算表!$F$19)))))</f>
        <v>0</v>
      </c>
      <c r="AI256" s="8">
        <f t="shared" si="29"/>
        <v>0</v>
      </c>
      <c r="AJ256" s="56">
        <f t="shared" si="31"/>
        <v>0</v>
      </c>
    </row>
    <row r="257" spans="1:36" ht="15" customHeight="1" x14ac:dyDescent="0.55000000000000004">
      <c r="A257" s="57"/>
      <c r="B257" s="12"/>
      <c r="C257" s="12"/>
      <c r="D257" s="12"/>
      <c r="E257" s="8"/>
      <c r="F257" s="8"/>
      <c r="G257" s="12"/>
      <c r="H257" s="13">
        <f>IF(G257="",0,IF(G257="優勝",現行XD用点数換算表!$B$2,IF(G257="準優勝",現行XD用点数換算表!$C$2,IF(G257="ベスト4",現行XD用点数換算表!$D$2,現行XD用点数換算表!$E$2))))</f>
        <v>0</v>
      </c>
      <c r="I257" s="12"/>
      <c r="J257" s="8">
        <f>IF(I257="",0,IF(I257="優勝",現行XD用点数換算表!$B$3,IF(I257="準優勝",現行XD用点数換算表!$C$3,IF(I257="ベスト4",現行XD用点数換算表!$D$3,現行XD用点数換算表!$E$3))))</f>
        <v>0</v>
      </c>
      <c r="K257" s="12"/>
      <c r="L257" s="8">
        <f>IF(K257="",0,IF(K257="優勝",[5]現行XD用点数換算表!$B$4,IF(K257="準優勝",[5]現行XD用点数換算表!$C$4,IF(K257="ベスト4",[5]現行XD用点数換算表!$D$4,IF(K257="ベスト8",[5]現行XD用点数換算表!$E$4,IF(K257="ベスト16",[5]現行XD用点数換算表!$F$4,IF(K257="ベスト32",[5]現行XD用点数換算表!$G$4,"")))))))</f>
        <v>0</v>
      </c>
      <c r="M257" s="12"/>
      <c r="N257" s="8">
        <f>IF(M257="",0,IF(M257="優勝",現行XD用点数換算表!$B$5,IF(M257="準優勝",現行XD用点数換算表!$C$5,IF(M257="ベスト4",現行XD用点数換算表!$D$5,IF(M257="ベスト8",現行XD用点数換算表!$E$5,IF(M257="ベスト16",現行XD用点数換算表!$F$5,IF(M257="ベスト32",現行XD用点数換算表!$G$5,"")))))))</f>
        <v>0</v>
      </c>
      <c r="O257" s="12"/>
      <c r="P257" s="8">
        <f>IF(O257="",0,IF(O257="優勝",現行XD用点数換算表!$B$6,IF(O257="準優勝",現行XD用点数換算表!$C$6,IF(O257="ベスト4",現行XD用点数換算表!$D$6,IF(O257="ベスト8",現行XD用点数換算表!$E$6,IF(O257="ベスト16",現行XD用点数換算表!$F$6,IF(O257="ベスト32",現行XD用点数換算表!$G$6,"")))))))</f>
        <v>0</v>
      </c>
      <c r="Q257" s="12"/>
      <c r="R257" s="8">
        <f>IF(Q257="",0,IF(Q257="優勝",現行XD用点数換算表!$B$7,IF(Q257="準優勝",現行XD用点数換算表!$C$7,IF(Q257="ベスト4",現行XD用点数換算表!$D$7,IF(Q257="ベスト8",現行XD用点数換算表!$E$7,現行XD用点数換算表!$F$7)))))</f>
        <v>0</v>
      </c>
      <c r="S257" s="12"/>
      <c r="T257" s="8">
        <f>IF(S257="",0,IF(S257="優勝",現行XD用点数換算表!$B$8,IF(S257="準優勝",現行XD用点数換算表!$C$8,IF(S257="ベスト4",現行XD用点数換算表!$D$8,IF(S257="ベスト8",現行XD用点数換算表!$E$8,現行XD用点数換算表!$F$8)))))</f>
        <v>0</v>
      </c>
      <c r="U257" s="12"/>
      <c r="V257" s="14">
        <f>IF(U257="",0,IF(U257="優勝",現行XD用点数換算表!$B$13,IF(U257="準優勝",現行XD用点数換算表!$C$13,IF(U257="ベスト4",現行XD用点数換算表!$D$13,現行XD用点数換算表!$E$13))))</f>
        <v>0</v>
      </c>
      <c r="W257" s="12"/>
      <c r="X257" s="8">
        <f>IF(W257="",0,IF(W257="優勝",現行XD用点数換算表!$B$14,IF(W257="準優勝",現行XD用点数換算表!$C$14,IF(W257="ベスト4",現行XD用点数換算表!$D$14,現行XD用点数換算表!$E$14))))</f>
        <v>0</v>
      </c>
      <c r="Y257" s="12"/>
      <c r="Z257" s="8">
        <f>IF(Y257="",0,IF(Y257="優勝",[5]現行XD用点数換算表!$B$15,IF(Y257="準優勝",[5]現行XD用点数換算表!$C$15,IF(Y257="ベスト4",[5]現行XD用点数換算表!$D$15,IF(Y257="ベスト8",[5]現行XD用点数換算表!$E$15,IF(Y257="ベスト16",[5]現行XD用点数換算表!$F$15,IF(Y257="ベスト32",[5]現行XD用点数換算表!$G$15,"")))))))</f>
        <v>0</v>
      </c>
      <c r="AA257" s="12"/>
      <c r="AB257" s="8">
        <f>IF(AA257="",0,IF(AA257="優勝",現行XD用点数換算表!$B$16,IF(AA257="準優勝",現行XD用点数換算表!$C$16,IF(AA257="ベスト4",現行XD用点数換算表!$D$16,IF(AA257="ベスト8",現行XD用点数換算表!$E$16,IF(AA257="ベスト16",現行XD用点数換算表!$F$16,IF(AA257="ベスト32",現行XD用点数換算表!$G$16,"")))))))</f>
        <v>0</v>
      </c>
      <c r="AC257" s="12"/>
      <c r="AD257" s="8">
        <f>IF(AC257="",0,IF(AC257="優勝",現行XD用点数換算表!$B$17,IF(AC257="準優勝",現行XD用点数換算表!$C$17,IF(AC257="ベスト4",現行XD用点数換算表!$D$17,IF(AC257="ベスト8",現行XD用点数換算表!$E$17,IF(AC257="ベスト16",現行XD用点数換算表!$F$17,IF(AC257="ベスト32",現行XD用点数換算表!$G$17,"")))))))</f>
        <v>0</v>
      </c>
      <c r="AE257" s="12"/>
      <c r="AF257" s="8">
        <f>IF(AE257="",0,IF(AE257="優勝",現行XD用点数換算表!$B$18,IF(AE257="準優勝",現行XD用点数換算表!$C$18,IF(AE257="ベスト4",現行XD用点数換算表!$D$18,IF(AE257="ベスト8",現行XD用点数換算表!$E$18,現行XD用点数換算表!$F$18)))))</f>
        <v>0</v>
      </c>
      <c r="AG257" s="12"/>
      <c r="AH257" s="8">
        <f>IF(AG257="",0,IF(AG257="優勝",現行XD用点数換算表!$B$19,IF(AG257="準優勝",現行XD用点数換算表!$C$19,IF(AG257="ベスト4",現行XD用点数換算表!$D$19,IF(AG257="ベスト8",現行XD用点数換算表!$E$19,現行XD用点数換算表!$F$19)))))</f>
        <v>0</v>
      </c>
      <c r="AI257" s="8">
        <f t="shared" si="29"/>
        <v>0</v>
      </c>
      <c r="AJ257" s="57"/>
    </row>
    <row r="258" spans="1:36" ht="15" customHeight="1" x14ac:dyDescent="0.55000000000000004">
      <c r="A258" s="56">
        <v>128</v>
      </c>
      <c r="B258" s="12"/>
      <c r="C258" s="12"/>
      <c r="D258" s="12"/>
      <c r="E258" s="8"/>
      <c r="F258" s="8"/>
      <c r="G258" s="12"/>
      <c r="H258" s="13">
        <f>IF(G258="",0,IF(G258="優勝",現行XD用点数換算表!$B$2,IF(G258="準優勝",現行XD用点数換算表!$C$2,IF(G258="ベスト4",現行XD用点数換算表!$D$2,現行XD用点数換算表!$E$2))))</f>
        <v>0</v>
      </c>
      <c r="I258" s="12"/>
      <c r="J258" s="8">
        <f>IF(I258="",0,IF(I258="優勝",現行XD用点数換算表!$B$3,IF(I258="準優勝",現行XD用点数換算表!$C$3,IF(I258="ベスト4",現行XD用点数換算表!$D$3,現行XD用点数換算表!$E$3))))</f>
        <v>0</v>
      </c>
      <c r="K258" s="12"/>
      <c r="L258" s="8">
        <f>IF(K258="",0,IF(K258="優勝",[5]現行XD用点数換算表!$B$4,IF(K258="準優勝",[5]現行XD用点数換算表!$C$4,IF(K258="ベスト4",[5]現行XD用点数換算表!$D$4,IF(K258="ベスト8",[5]現行XD用点数換算表!$E$4,IF(K258="ベスト16",[5]現行XD用点数換算表!$F$4,IF(K258="ベスト32",[5]現行XD用点数換算表!$G$4,"")))))))</f>
        <v>0</v>
      </c>
      <c r="M258" s="12"/>
      <c r="N258" s="8">
        <f>IF(M258="",0,IF(M258="優勝",現行XD用点数換算表!$B$5,IF(M258="準優勝",現行XD用点数換算表!$C$5,IF(M258="ベスト4",現行XD用点数換算表!$D$5,IF(M258="ベスト8",現行XD用点数換算表!$E$5,IF(M258="ベスト16",現行XD用点数換算表!$F$5,IF(M258="ベスト32",現行XD用点数換算表!$G$5,"")))))))</f>
        <v>0</v>
      </c>
      <c r="O258" s="12"/>
      <c r="P258" s="8">
        <f>IF(O258="",0,IF(O258="優勝",現行XD用点数換算表!$B$6,IF(O258="準優勝",現行XD用点数換算表!$C$6,IF(O258="ベスト4",現行XD用点数換算表!$D$6,IF(O258="ベスト8",現行XD用点数換算表!$E$6,IF(O258="ベスト16",現行XD用点数換算表!$F$6,IF(O258="ベスト32",現行XD用点数換算表!$G$6,"")))))))</f>
        <v>0</v>
      </c>
      <c r="Q258" s="12"/>
      <c r="R258" s="8">
        <f>IF(Q258="",0,IF(Q258="優勝",現行XD用点数換算表!$B$7,IF(Q258="準優勝",現行XD用点数換算表!$C$7,IF(Q258="ベスト4",現行XD用点数換算表!$D$7,IF(Q258="ベスト8",現行XD用点数換算表!$E$7,現行XD用点数換算表!$F$7)))))</f>
        <v>0</v>
      </c>
      <c r="S258" s="12"/>
      <c r="T258" s="8">
        <f>IF(S258="",0,IF(S258="優勝",現行XD用点数換算表!$B$8,IF(S258="準優勝",現行XD用点数換算表!$C$8,IF(S258="ベスト4",現行XD用点数換算表!$D$8,IF(S258="ベスト8",現行XD用点数換算表!$E$8,現行XD用点数換算表!$F$8)))))</f>
        <v>0</v>
      </c>
      <c r="U258" s="12"/>
      <c r="V258" s="14">
        <f>IF(U258="",0,IF(U258="優勝",現行XD用点数換算表!$B$13,IF(U258="準優勝",現行XD用点数換算表!$C$13,IF(U258="ベスト4",現行XD用点数換算表!$D$13,現行XD用点数換算表!$E$13))))</f>
        <v>0</v>
      </c>
      <c r="W258" s="12"/>
      <c r="X258" s="8">
        <f>IF(W258="",0,IF(W258="優勝",現行XD用点数換算表!$B$14,IF(W258="準優勝",現行XD用点数換算表!$C$14,IF(W258="ベスト4",現行XD用点数換算表!$D$14,現行XD用点数換算表!$E$14))))</f>
        <v>0</v>
      </c>
      <c r="Y258" s="12"/>
      <c r="Z258" s="8">
        <f>IF(Y258="",0,IF(Y258="優勝",[5]現行XD用点数換算表!$B$15,IF(Y258="準優勝",[5]現行XD用点数換算表!$C$15,IF(Y258="ベスト4",[5]現行XD用点数換算表!$D$15,IF(Y258="ベスト8",[5]現行XD用点数換算表!$E$15,IF(Y258="ベスト16",[5]現行XD用点数換算表!$F$15,IF(Y258="ベスト32",[5]現行XD用点数換算表!$G$15,"")))))))</f>
        <v>0</v>
      </c>
      <c r="AA258" s="12"/>
      <c r="AB258" s="8">
        <f>IF(AA258="",0,IF(AA258="優勝",現行XD用点数換算表!$B$16,IF(AA258="準優勝",現行XD用点数換算表!$C$16,IF(AA258="ベスト4",現行XD用点数換算表!$D$16,IF(AA258="ベスト8",現行XD用点数換算表!$E$16,IF(AA258="ベスト16",現行XD用点数換算表!$F$16,IF(AA258="ベスト32",現行XD用点数換算表!$G$16,"")))))))</f>
        <v>0</v>
      </c>
      <c r="AC258" s="12"/>
      <c r="AD258" s="8">
        <f>IF(AC258="",0,IF(AC258="優勝",現行XD用点数換算表!$B$17,IF(AC258="準優勝",現行XD用点数換算表!$C$17,IF(AC258="ベスト4",現行XD用点数換算表!$D$17,IF(AC258="ベスト8",現行XD用点数換算表!$E$17,IF(AC258="ベスト16",現行XD用点数換算表!$F$17,IF(AC258="ベスト32",現行XD用点数換算表!$G$17,"")))))))</f>
        <v>0</v>
      </c>
      <c r="AE258" s="12"/>
      <c r="AF258" s="8">
        <f>IF(AE258="",0,IF(AE258="優勝",現行XD用点数換算表!$B$18,IF(AE258="準優勝",現行XD用点数換算表!$C$18,IF(AE258="ベスト4",現行XD用点数換算表!$D$18,IF(AE258="ベスト8",現行XD用点数換算表!$E$18,現行XD用点数換算表!$F$18)))))</f>
        <v>0</v>
      </c>
      <c r="AG258" s="12"/>
      <c r="AH258" s="8">
        <f>IF(AG258="",0,IF(AG258="優勝",現行XD用点数換算表!$B$19,IF(AG258="準優勝",現行XD用点数換算表!$C$19,IF(AG258="ベスト4",現行XD用点数換算表!$D$19,IF(AG258="ベスト8",現行XD用点数換算表!$E$19,現行XD用点数換算表!$F$19)))))</f>
        <v>0</v>
      </c>
      <c r="AI258" s="8">
        <f t="shared" si="29"/>
        <v>0</v>
      </c>
      <c r="AJ258" s="56">
        <f t="shared" si="31"/>
        <v>0</v>
      </c>
    </row>
    <row r="259" spans="1:36" ht="15" customHeight="1" x14ac:dyDescent="0.55000000000000004">
      <c r="A259" s="57"/>
      <c r="B259" s="12"/>
      <c r="C259" s="12"/>
      <c r="D259" s="12"/>
      <c r="E259" s="8"/>
      <c r="F259" s="8"/>
      <c r="G259" s="12"/>
      <c r="H259" s="13">
        <f>IF(G259="",0,IF(G259="優勝",現行XD用点数換算表!$B$2,IF(G259="準優勝",現行XD用点数換算表!$C$2,IF(G259="ベスト4",現行XD用点数換算表!$D$2,現行XD用点数換算表!$E$2))))</f>
        <v>0</v>
      </c>
      <c r="I259" s="12"/>
      <c r="J259" s="8">
        <f>IF(I259="",0,IF(I259="優勝",現行XD用点数換算表!$B$3,IF(I259="準優勝",現行XD用点数換算表!$C$3,IF(I259="ベスト4",現行XD用点数換算表!$D$3,現行XD用点数換算表!$E$3))))</f>
        <v>0</v>
      </c>
      <c r="K259" s="12"/>
      <c r="L259" s="8">
        <f>IF(K259="",0,IF(K259="優勝",[5]現行XD用点数換算表!$B$4,IF(K259="準優勝",[5]現行XD用点数換算表!$C$4,IF(K259="ベスト4",[5]現行XD用点数換算表!$D$4,IF(K259="ベスト8",[5]現行XD用点数換算表!$E$4,IF(K259="ベスト16",[5]現行XD用点数換算表!$F$4,IF(K259="ベスト32",[5]現行XD用点数換算表!$G$4,"")))))))</f>
        <v>0</v>
      </c>
      <c r="M259" s="12"/>
      <c r="N259" s="8">
        <f>IF(M259="",0,IF(M259="優勝",現行XD用点数換算表!$B$5,IF(M259="準優勝",現行XD用点数換算表!$C$5,IF(M259="ベスト4",現行XD用点数換算表!$D$5,IF(M259="ベスト8",現行XD用点数換算表!$E$5,IF(M259="ベスト16",現行XD用点数換算表!$F$5,IF(M259="ベスト32",現行XD用点数換算表!$G$5,"")))))))</f>
        <v>0</v>
      </c>
      <c r="O259" s="12"/>
      <c r="P259" s="8">
        <f>IF(O259="",0,IF(O259="優勝",現行XD用点数換算表!$B$6,IF(O259="準優勝",現行XD用点数換算表!$C$6,IF(O259="ベスト4",現行XD用点数換算表!$D$6,IF(O259="ベスト8",現行XD用点数換算表!$E$6,IF(O259="ベスト16",現行XD用点数換算表!$F$6,IF(O259="ベスト32",現行XD用点数換算表!$G$6,"")))))))</f>
        <v>0</v>
      </c>
      <c r="Q259" s="12"/>
      <c r="R259" s="8">
        <f>IF(Q259="",0,IF(Q259="優勝",現行XD用点数換算表!$B$7,IF(Q259="準優勝",現行XD用点数換算表!$C$7,IF(Q259="ベスト4",現行XD用点数換算表!$D$7,IF(Q259="ベスト8",現行XD用点数換算表!$E$7,現行XD用点数換算表!$F$7)))))</f>
        <v>0</v>
      </c>
      <c r="S259" s="12"/>
      <c r="T259" s="8">
        <f>IF(S259="",0,IF(S259="優勝",現行XD用点数換算表!$B$8,IF(S259="準優勝",現行XD用点数換算表!$C$8,IF(S259="ベスト4",現行XD用点数換算表!$D$8,IF(S259="ベスト8",現行XD用点数換算表!$E$8,現行XD用点数換算表!$F$8)))))</f>
        <v>0</v>
      </c>
      <c r="U259" s="12"/>
      <c r="V259" s="14">
        <f>IF(U259="",0,IF(U259="優勝",現行XD用点数換算表!$B$13,IF(U259="準優勝",現行XD用点数換算表!$C$13,IF(U259="ベスト4",現行XD用点数換算表!$D$13,現行XD用点数換算表!$E$13))))</f>
        <v>0</v>
      </c>
      <c r="W259" s="12"/>
      <c r="X259" s="8">
        <f>IF(W259="",0,IF(W259="優勝",現行XD用点数換算表!$B$14,IF(W259="準優勝",現行XD用点数換算表!$C$14,IF(W259="ベスト4",現行XD用点数換算表!$D$14,現行XD用点数換算表!$E$14))))</f>
        <v>0</v>
      </c>
      <c r="Y259" s="12"/>
      <c r="Z259" s="8">
        <f>IF(Y259="",0,IF(Y259="優勝",[5]現行XD用点数換算表!$B$15,IF(Y259="準優勝",[5]現行XD用点数換算表!$C$15,IF(Y259="ベスト4",[5]現行XD用点数換算表!$D$15,IF(Y259="ベスト8",[5]現行XD用点数換算表!$E$15,IF(Y259="ベスト16",[5]現行XD用点数換算表!$F$15,IF(Y259="ベスト32",[5]現行XD用点数換算表!$G$15,"")))))))</f>
        <v>0</v>
      </c>
      <c r="AA259" s="12"/>
      <c r="AB259" s="8">
        <f>IF(AA259="",0,IF(AA259="優勝",現行XD用点数換算表!$B$16,IF(AA259="準優勝",現行XD用点数換算表!$C$16,IF(AA259="ベスト4",現行XD用点数換算表!$D$16,IF(AA259="ベスト8",現行XD用点数換算表!$E$16,IF(AA259="ベスト16",現行XD用点数換算表!$F$16,IF(AA259="ベスト32",現行XD用点数換算表!$G$16,"")))))))</f>
        <v>0</v>
      </c>
      <c r="AC259" s="12"/>
      <c r="AD259" s="8">
        <f>IF(AC259="",0,IF(AC259="優勝",現行XD用点数換算表!$B$17,IF(AC259="準優勝",現行XD用点数換算表!$C$17,IF(AC259="ベスト4",現行XD用点数換算表!$D$17,IF(AC259="ベスト8",現行XD用点数換算表!$E$17,IF(AC259="ベスト16",現行XD用点数換算表!$F$17,IF(AC259="ベスト32",現行XD用点数換算表!$G$17,"")))))))</f>
        <v>0</v>
      </c>
      <c r="AE259" s="12"/>
      <c r="AF259" s="8">
        <f>IF(AE259="",0,IF(AE259="優勝",現行XD用点数換算表!$B$18,IF(AE259="準優勝",現行XD用点数換算表!$C$18,IF(AE259="ベスト4",現行XD用点数換算表!$D$18,IF(AE259="ベスト8",現行XD用点数換算表!$E$18,現行XD用点数換算表!$F$18)))))</f>
        <v>0</v>
      </c>
      <c r="AG259" s="12"/>
      <c r="AH259" s="8">
        <f>IF(AG259="",0,IF(AG259="優勝",現行XD用点数換算表!$B$19,IF(AG259="準優勝",現行XD用点数換算表!$C$19,IF(AG259="ベスト4",現行XD用点数換算表!$D$19,IF(AG259="ベスト8",現行XD用点数換算表!$E$19,現行XD用点数換算表!$F$19)))))</f>
        <v>0</v>
      </c>
      <c r="AI259" s="8">
        <f t="shared" si="29"/>
        <v>0</v>
      </c>
      <c r="AJ259" s="57"/>
    </row>
    <row r="260" spans="1:36" ht="15" customHeight="1" x14ac:dyDescent="0.55000000000000004">
      <c r="A260" s="56">
        <v>129</v>
      </c>
      <c r="B260" s="12"/>
      <c r="C260" s="12"/>
      <c r="D260" s="12"/>
      <c r="E260" s="8"/>
      <c r="F260" s="8"/>
      <c r="G260" s="12"/>
      <c r="H260" s="13">
        <f>IF(G260="",0,IF(G260="優勝",現行XD用点数換算表!$B$2,IF(G260="準優勝",現行XD用点数換算表!$C$2,IF(G260="ベスト4",現行XD用点数換算表!$D$2,現行XD用点数換算表!$E$2))))</f>
        <v>0</v>
      </c>
      <c r="I260" s="12"/>
      <c r="J260" s="8">
        <f>IF(I260="",0,IF(I260="優勝",現行XD用点数換算表!$B$3,IF(I260="準優勝",現行XD用点数換算表!$C$3,IF(I260="ベスト4",現行XD用点数換算表!$D$3,現行XD用点数換算表!$E$3))))</f>
        <v>0</v>
      </c>
      <c r="K260" s="12"/>
      <c r="L260" s="8">
        <f>IF(K260="",0,IF(K260="優勝",[5]現行XD用点数換算表!$B$4,IF(K260="準優勝",[5]現行XD用点数換算表!$C$4,IF(K260="ベスト4",[5]現行XD用点数換算表!$D$4,IF(K260="ベスト8",[5]現行XD用点数換算表!$E$4,IF(K260="ベスト16",[5]現行XD用点数換算表!$F$4,IF(K260="ベスト32",[5]現行XD用点数換算表!$G$4,"")))))))</f>
        <v>0</v>
      </c>
      <c r="M260" s="12"/>
      <c r="N260" s="8">
        <f>IF(M260="",0,IF(M260="優勝",現行XD用点数換算表!$B$5,IF(M260="準優勝",現行XD用点数換算表!$C$5,IF(M260="ベスト4",現行XD用点数換算表!$D$5,IF(M260="ベスト8",現行XD用点数換算表!$E$5,IF(M260="ベスト16",現行XD用点数換算表!$F$5,IF(M260="ベスト32",現行XD用点数換算表!$G$5,"")))))))</f>
        <v>0</v>
      </c>
      <c r="O260" s="12"/>
      <c r="P260" s="8">
        <f>IF(O260="",0,IF(O260="優勝",現行XD用点数換算表!$B$6,IF(O260="準優勝",現行XD用点数換算表!$C$6,IF(O260="ベスト4",現行XD用点数換算表!$D$6,IF(O260="ベスト8",現行XD用点数換算表!$E$6,IF(O260="ベスト16",現行XD用点数換算表!$F$6,IF(O260="ベスト32",現行XD用点数換算表!$G$6,"")))))))</f>
        <v>0</v>
      </c>
      <c r="Q260" s="12"/>
      <c r="R260" s="8">
        <f>IF(Q260="",0,IF(Q260="優勝",現行XD用点数換算表!$B$7,IF(Q260="準優勝",現行XD用点数換算表!$C$7,IF(Q260="ベスト4",現行XD用点数換算表!$D$7,IF(Q260="ベスト8",現行XD用点数換算表!$E$7,現行XD用点数換算表!$F$7)))))</f>
        <v>0</v>
      </c>
      <c r="S260" s="12"/>
      <c r="T260" s="8">
        <f>IF(S260="",0,IF(S260="優勝",現行XD用点数換算表!$B$8,IF(S260="準優勝",現行XD用点数換算表!$C$8,IF(S260="ベスト4",現行XD用点数換算表!$D$8,IF(S260="ベスト8",現行XD用点数換算表!$E$8,現行XD用点数換算表!$F$8)))))</f>
        <v>0</v>
      </c>
      <c r="U260" s="12"/>
      <c r="V260" s="14">
        <f>IF(U260="",0,IF(U260="優勝",現行XD用点数換算表!$B$13,IF(U260="準優勝",現行XD用点数換算表!$C$13,IF(U260="ベスト4",現行XD用点数換算表!$D$13,現行XD用点数換算表!$E$13))))</f>
        <v>0</v>
      </c>
      <c r="W260" s="12"/>
      <c r="X260" s="8">
        <f>IF(W260="",0,IF(W260="優勝",現行XD用点数換算表!$B$14,IF(W260="準優勝",現行XD用点数換算表!$C$14,IF(W260="ベスト4",現行XD用点数換算表!$D$14,現行XD用点数換算表!$E$14))))</f>
        <v>0</v>
      </c>
      <c r="Y260" s="12"/>
      <c r="Z260" s="8">
        <f>IF(Y260="",0,IF(Y260="優勝",[5]現行XD用点数換算表!$B$15,IF(Y260="準優勝",[5]現行XD用点数換算表!$C$15,IF(Y260="ベスト4",[5]現行XD用点数換算表!$D$15,IF(Y260="ベスト8",[5]現行XD用点数換算表!$E$15,IF(Y260="ベスト16",[5]現行XD用点数換算表!$F$15,IF(Y260="ベスト32",[5]現行XD用点数換算表!$G$15,"")))))))</f>
        <v>0</v>
      </c>
      <c r="AA260" s="12"/>
      <c r="AB260" s="8">
        <f>IF(AA260="",0,IF(AA260="優勝",現行XD用点数換算表!$B$16,IF(AA260="準優勝",現行XD用点数換算表!$C$16,IF(AA260="ベスト4",現行XD用点数換算表!$D$16,IF(AA260="ベスト8",現行XD用点数換算表!$E$16,IF(AA260="ベスト16",現行XD用点数換算表!$F$16,IF(AA260="ベスト32",現行XD用点数換算表!$G$16,"")))))))</f>
        <v>0</v>
      </c>
      <c r="AC260" s="12"/>
      <c r="AD260" s="8">
        <f>IF(AC260="",0,IF(AC260="優勝",現行XD用点数換算表!$B$17,IF(AC260="準優勝",現行XD用点数換算表!$C$17,IF(AC260="ベスト4",現行XD用点数換算表!$D$17,IF(AC260="ベスト8",現行XD用点数換算表!$E$17,IF(AC260="ベスト16",現行XD用点数換算表!$F$17,IF(AC260="ベスト32",現行XD用点数換算表!$G$17,"")))))))</f>
        <v>0</v>
      </c>
      <c r="AE260" s="12"/>
      <c r="AF260" s="8">
        <f>IF(AE260="",0,IF(AE260="優勝",現行XD用点数換算表!$B$18,IF(AE260="準優勝",現行XD用点数換算表!$C$18,IF(AE260="ベスト4",現行XD用点数換算表!$D$18,IF(AE260="ベスト8",現行XD用点数換算表!$E$18,現行XD用点数換算表!$F$18)))))</f>
        <v>0</v>
      </c>
      <c r="AG260" s="12"/>
      <c r="AH260" s="8">
        <f>IF(AG260="",0,IF(AG260="優勝",現行XD用点数換算表!$B$19,IF(AG260="準優勝",現行XD用点数換算表!$C$19,IF(AG260="ベスト4",現行XD用点数換算表!$D$19,IF(AG260="ベスト8",現行XD用点数換算表!$E$19,現行XD用点数換算表!$F$19)))))</f>
        <v>0</v>
      </c>
      <c r="AI260" s="8">
        <f t="shared" si="29"/>
        <v>0</v>
      </c>
      <c r="AJ260" s="56">
        <f t="shared" si="31"/>
        <v>0</v>
      </c>
    </row>
    <row r="261" spans="1:36" ht="15" customHeight="1" x14ac:dyDescent="0.55000000000000004">
      <c r="A261" s="57"/>
      <c r="B261" s="12"/>
      <c r="C261" s="12"/>
      <c r="D261" s="12"/>
      <c r="E261" s="8"/>
      <c r="F261" s="8"/>
      <c r="G261" s="12"/>
      <c r="H261" s="13">
        <f>IF(G261="",0,IF(G261="優勝",現行XD用点数換算表!$B$2,IF(G261="準優勝",現行XD用点数換算表!$C$2,IF(G261="ベスト4",現行XD用点数換算表!$D$2,現行XD用点数換算表!$E$2))))</f>
        <v>0</v>
      </c>
      <c r="I261" s="12"/>
      <c r="J261" s="8">
        <f>IF(I261="",0,IF(I261="優勝",現行XD用点数換算表!$B$3,IF(I261="準優勝",現行XD用点数換算表!$C$3,IF(I261="ベスト4",現行XD用点数換算表!$D$3,現行XD用点数換算表!$E$3))))</f>
        <v>0</v>
      </c>
      <c r="K261" s="12"/>
      <c r="L261" s="8">
        <f>IF(K261="",0,IF(K261="優勝",[5]現行XD用点数換算表!$B$4,IF(K261="準優勝",[5]現行XD用点数換算表!$C$4,IF(K261="ベスト4",[5]現行XD用点数換算表!$D$4,IF(K261="ベスト8",[5]現行XD用点数換算表!$E$4,IF(K261="ベスト16",[5]現行XD用点数換算表!$F$4,IF(K261="ベスト32",[5]現行XD用点数換算表!$G$4,"")))))))</f>
        <v>0</v>
      </c>
      <c r="M261" s="12"/>
      <c r="N261" s="8">
        <f>IF(M261="",0,IF(M261="優勝",現行XD用点数換算表!$B$5,IF(M261="準優勝",現行XD用点数換算表!$C$5,IF(M261="ベスト4",現行XD用点数換算表!$D$5,IF(M261="ベスト8",現行XD用点数換算表!$E$5,IF(M261="ベスト16",現行XD用点数換算表!$F$5,IF(M261="ベスト32",現行XD用点数換算表!$G$5,"")))))))</f>
        <v>0</v>
      </c>
      <c r="O261" s="12"/>
      <c r="P261" s="8">
        <f>IF(O261="",0,IF(O261="優勝",現行XD用点数換算表!$B$6,IF(O261="準優勝",現行XD用点数換算表!$C$6,IF(O261="ベスト4",現行XD用点数換算表!$D$6,IF(O261="ベスト8",現行XD用点数換算表!$E$6,IF(O261="ベスト16",現行XD用点数換算表!$F$6,IF(O261="ベスト32",現行XD用点数換算表!$G$6,"")))))))</f>
        <v>0</v>
      </c>
      <c r="Q261" s="12"/>
      <c r="R261" s="8">
        <f>IF(Q261="",0,IF(Q261="優勝",現行XD用点数換算表!$B$7,IF(Q261="準優勝",現行XD用点数換算表!$C$7,IF(Q261="ベスト4",現行XD用点数換算表!$D$7,IF(Q261="ベスト8",現行XD用点数換算表!$E$7,現行XD用点数換算表!$F$7)))))</f>
        <v>0</v>
      </c>
      <c r="S261" s="12"/>
      <c r="T261" s="8">
        <f>IF(S261="",0,IF(S261="優勝",現行XD用点数換算表!$B$8,IF(S261="準優勝",現行XD用点数換算表!$C$8,IF(S261="ベスト4",現行XD用点数換算表!$D$8,IF(S261="ベスト8",現行XD用点数換算表!$E$8,現行XD用点数換算表!$F$8)))))</f>
        <v>0</v>
      </c>
      <c r="U261" s="12"/>
      <c r="V261" s="14">
        <f>IF(U261="",0,IF(U261="優勝",現行XD用点数換算表!$B$13,IF(U261="準優勝",現行XD用点数換算表!$C$13,IF(U261="ベスト4",現行XD用点数換算表!$D$13,現行XD用点数換算表!$E$13))))</f>
        <v>0</v>
      </c>
      <c r="W261" s="12"/>
      <c r="X261" s="8">
        <f>IF(W261="",0,IF(W261="優勝",現行XD用点数換算表!$B$14,IF(W261="準優勝",現行XD用点数換算表!$C$14,IF(W261="ベスト4",現行XD用点数換算表!$D$14,現行XD用点数換算表!$E$14))))</f>
        <v>0</v>
      </c>
      <c r="Y261" s="12"/>
      <c r="Z261" s="8">
        <f>IF(Y261="",0,IF(Y261="優勝",[5]現行XD用点数換算表!$B$15,IF(Y261="準優勝",[5]現行XD用点数換算表!$C$15,IF(Y261="ベスト4",[5]現行XD用点数換算表!$D$15,IF(Y261="ベスト8",[5]現行XD用点数換算表!$E$15,IF(Y261="ベスト16",[5]現行XD用点数換算表!$F$15,IF(Y261="ベスト32",[5]現行XD用点数換算表!$G$15,"")))))))</f>
        <v>0</v>
      </c>
      <c r="AA261" s="12"/>
      <c r="AB261" s="8">
        <f>IF(AA261="",0,IF(AA261="優勝",現行XD用点数換算表!$B$16,IF(AA261="準優勝",現行XD用点数換算表!$C$16,IF(AA261="ベスト4",現行XD用点数換算表!$D$16,IF(AA261="ベスト8",現行XD用点数換算表!$E$16,IF(AA261="ベスト16",現行XD用点数換算表!$F$16,IF(AA261="ベスト32",現行XD用点数換算表!$G$16,"")))))))</f>
        <v>0</v>
      </c>
      <c r="AC261" s="12"/>
      <c r="AD261" s="8">
        <f>IF(AC261="",0,IF(AC261="優勝",現行XD用点数換算表!$B$17,IF(AC261="準優勝",現行XD用点数換算表!$C$17,IF(AC261="ベスト4",現行XD用点数換算表!$D$17,IF(AC261="ベスト8",現行XD用点数換算表!$E$17,IF(AC261="ベスト16",現行XD用点数換算表!$F$17,IF(AC261="ベスト32",現行XD用点数換算表!$G$17,"")))))))</f>
        <v>0</v>
      </c>
      <c r="AE261" s="12"/>
      <c r="AF261" s="8">
        <f>IF(AE261="",0,IF(AE261="優勝",現行XD用点数換算表!$B$18,IF(AE261="準優勝",現行XD用点数換算表!$C$18,IF(AE261="ベスト4",現行XD用点数換算表!$D$18,IF(AE261="ベスト8",現行XD用点数換算表!$E$18,現行XD用点数換算表!$F$18)))))</f>
        <v>0</v>
      </c>
      <c r="AG261" s="12"/>
      <c r="AH261" s="8">
        <f>IF(AG261="",0,IF(AG261="優勝",現行XD用点数換算表!$B$19,IF(AG261="準優勝",現行XD用点数換算表!$C$19,IF(AG261="ベスト4",現行XD用点数換算表!$D$19,IF(AG261="ベスト8",現行XD用点数換算表!$E$19,現行XD用点数換算表!$F$19)))))</f>
        <v>0</v>
      </c>
      <c r="AI261" s="8">
        <f t="shared" si="29"/>
        <v>0</v>
      </c>
      <c r="AJ261" s="57"/>
    </row>
    <row r="262" spans="1:36" ht="15" customHeight="1" x14ac:dyDescent="0.55000000000000004">
      <c r="A262" s="56">
        <v>130</v>
      </c>
      <c r="B262" s="12"/>
      <c r="C262" s="12"/>
      <c r="D262" s="12"/>
      <c r="E262" s="8"/>
      <c r="F262" s="8"/>
      <c r="G262" s="12"/>
      <c r="H262" s="13">
        <f>IF(G262="",0,IF(G262="優勝",現行XD用点数換算表!$B$2,IF(G262="準優勝",現行XD用点数換算表!$C$2,IF(G262="ベスト4",現行XD用点数換算表!$D$2,現行XD用点数換算表!$E$2))))</f>
        <v>0</v>
      </c>
      <c r="I262" s="12"/>
      <c r="J262" s="8">
        <f>IF(I262="",0,IF(I262="優勝",現行XD用点数換算表!$B$3,IF(I262="準優勝",現行XD用点数換算表!$C$3,IF(I262="ベスト4",現行XD用点数換算表!$D$3,現行XD用点数換算表!$E$3))))</f>
        <v>0</v>
      </c>
      <c r="K262" s="12"/>
      <c r="L262" s="8">
        <f>IF(K262="",0,IF(K262="優勝",[5]現行XD用点数換算表!$B$4,IF(K262="準優勝",[5]現行XD用点数換算表!$C$4,IF(K262="ベスト4",[5]現行XD用点数換算表!$D$4,IF(K262="ベスト8",[5]現行XD用点数換算表!$E$4,IF(K262="ベスト16",[5]現行XD用点数換算表!$F$4,IF(K262="ベスト32",[5]現行XD用点数換算表!$G$4,"")))))))</f>
        <v>0</v>
      </c>
      <c r="M262" s="12"/>
      <c r="N262" s="8">
        <f>IF(M262="",0,IF(M262="優勝",現行XD用点数換算表!$B$5,IF(M262="準優勝",現行XD用点数換算表!$C$5,IF(M262="ベスト4",現行XD用点数換算表!$D$5,IF(M262="ベスト8",現行XD用点数換算表!$E$5,IF(M262="ベスト16",現行XD用点数換算表!$F$5,IF(M262="ベスト32",現行XD用点数換算表!$G$5,"")))))))</f>
        <v>0</v>
      </c>
      <c r="O262" s="12"/>
      <c r="P262" s="8">
        <f>IF(O262="",0,IF(O262="優勝",現行XD用点数換算表!$B$6,IF(O262="準優勝",現行XD用点数換算表!$C$6,IF(O262="ベスト4",現行XD用点数換算表!$D$6,IF(O262="ベスト8",現行XD用点数換算表!$E$6,IF(O262="ベスト16",現行XD用点数換算表!$F$6,IF(O262="ベスト32",現行XD用点数換算表!$G$6,"")))))))</f>
        <v>0</v>
      </c>
      <c r="Q262" s="12"/>
      <c r="R262" s="8">
        <f>IF(Q262="",0,IF(Q262="優勝",現行XD用点数換算表!$B$7,IF(Q262="準優勝",現行XD用点数換算表!$C$7,IF(Q262="ベスト4",現行XD用点数換算表!$D$7,IF(Q262="ベスト8",現行XD用点数換算表!$E$7,現行XD用点数換算表!$F$7)))))</f>
        <v>0</v>
      </c>
      <c r="S262" s="12"/>
      <c r="T262" s="8">
        <f>IF(S262="",0,IF(S262="優勝",現行XD用点数換算表!$B$8,IF(S262="準優勝",現行XD用点数換算表!$C$8,IF(S262="ベスト4",現行XD用点数換算表!$D$8,IF(S262="ベスト8",現行XD用点数換算表!$E$8,現行XD用点数換算表!$F$8)))))</f>
        <v>0</v>
      </c>
      <c r="U262" s="12"/>
      <c r="V262" s="14">
        <f>IF(U262="",0,IF(U262="優勝",現行XD用点数換算表!$B$13,IF(U262="準優勝",現行XD用点数換算表!$C$13,IF(U262="ベスト4",現行XD用点数換算表!$D$13,現行XD用点数換算表!$E$13))))</f>
        <v>0</v>
      </c>
      <c r="W262" s="12"/>
      <c r="X262" s="8">
        <f>IF(W262="",0,IF(W262="優勝",現行XD用点数換算表!$B$14,IF(W262="準優勝",現行XD用点数換算表!$C$14,IF(W262="ベスト4",現行XD用点数換算表!$D$14,現行XD用点数換算表!$E$14))))</f>
        <v>0</v>
      </c>
      <c r="Y262" s="12"/>
      <c r="Z262" s="8">
        <f>IF(Y262="",0,IF(Y262="優勝",[5]現行XD用点数換算表!$B$15,IF(Y262="準優勝",[5]現行XD用点数換算表!$C$15,IF(Y262="ベスト4",[5]現行XD用点数換算表!$D$15,IF(Y262="ベスト8",[5]現行XD用点数換算表!$E$15,IF(Y262="ベスト16",[5]現行XD用点数換算表!$F$15,IF(Y262="ベスト32",[5]現行XD用点数換算表!$G$15,"")))))))</f>
        <v>0</v>
      </c>
      <c r="AA262" s="12"/>
      <c r="AB262" s="8">
        <f>IF(AA262="",0,IF(AA262="優勝",現行XD用点数換算表!$B$16,IF(AA262="準優勝",現行XD用点数換算表!$C$16,IF(AA262="ベスト4",現行XD用点数換算表!$D$16,IF(AA262="ベスト8",現行XD用点数換算表!$E$16,IF(AA262="ベスト16",現行XD用点数換算表!$F$16,IF(AA262="ベスト32",現行XD用点数換算表!$G$16,"")))))))</f>
        <v>0</v>
      </c>
      <c r="AC262" s="12"/>
      <c r="AD262" s="8">
        <f>IF(AC262="",0,IF(AC262="優勝",現行XD用点数換算表!$B$17,IF(AC262="準優勝",現行XD用点数換算表!$C$17,IF(AC262="ベスト4",現行XD用点数換算表!$D$17,IF(AC262="ベスト8",現行XD用点数換算表!$E$17,IF(AC262="ベスト16",現行XD用点数換算表!$F$17,IF(AC262="ベスト32",現行XD用点数換算表!$G$17,"")))))))</f>
        <v>0</v>
      </c>
      <c r="AE262" s="12"/>
      <c r="AF262" s="8">
        <f>IF(AE262="",0,IF(AE262="優勝",現行XD用点数換算表!$B$18,IF(AE262="準優勝",現行XD用点数換算表!$C$18,IF(AE262="ベスト4",現行XD用点数換算表!$D$18,IF(AE262="ベスト8",現行XD用点数換算表!$E$18,現行XD用点数換算表!$F$18)))))</f>
        <v>0</v>
      </c>
      <c r="AG262" s="12"/>
      <c r="AH262" s="8">
        <f>IF(AG262="",0,IF(AG262="優勝",現行XD用点数換算表!$B$19,IF(AG262="準優勝",現行XD用点数換算表!$C$19,IF(AG262="ベスト4",現行XD用点数換算表!$D$19,IF(AG262="ベスト8",現行XD用点数換算表!$E$19,現行XD用点数換算表!$F$19)))))</f>
        <v>0</v>
      </c>
      <c r="AI262" s="8">
        <f t="shared" si="29"/>
        <v>0</v>
      </c>
      <c r="AJ262" s="56">
        <f t="shared" si="31"/>
        <v>0</v>
      </c>
    </row>
    <row r="263" spans="1:36" ht="15" customHeight="1" x14ac:dyDescent="0.55000000000000004">
      <c r="A263" s="57"/>
      <c r="B263" s="12"/>
      <c r="C263" s="12"/>
      <c r="D263" s="12"/>
      <c r="E263" s="8"/>
      <c r="F263" s="8"/>
      <c r="G263" s="12"/>
      <c r="H263" s="13">
        <f>IF(G263="",0,IF(G263="優勝",現行XD用点数換算表!$B$2,IF(G263="準優勝",現行XD用点数換算表!$C$2,IF(G263="ベスト4",現行XD用点数換算表!$D$2,現行XD用点数換算表!$E$2))))</f>
        <v>0</v>
      </c>
      <c r="I263" s="12"/>
      <c r="J263" s="8">
        <f>IF(I263="",0,IF(I263="優勝",現行XD用点数換算表!$B$3,IF(I263="準優勝",現行XD用点数換算表!$C$3,IF(I263="ベスト4",現行XD用点数換算表!$D$3,現行XD用点数換算表!$E$3))))</f>
        <v>0</v>
      </c>
      <c r="K263" s="12"/>
      <c r="L263" s="8">
        <f>IF(K263="",0,IF(K263="優勝",[5]現行XD用点数換算表!$B$4,IF(K263="準優勝",[5]現行XD用点数換算表!$C$4,IF(K263="ベスト4",[5]現行XD用点数換算表!$D$4,IF(K263="ベスト8",[5]現行XD用点数換算表!$E$4,IF(K263="ベスト16",[5]現行XD用点数換算表!$F$4,IF(K263="ベスト32",[5]現行XD用点数換算表!$G$4,"")))))))</f>
        <v>0</v>
      </c>
      <c r="M263" s="12"/>
      <c r="N263" s="8">
        <f>IF(M263="",0,IF(M263="優勝",現行XD用点数換算表!$B$5,IF(M263="準優勝",現行XD用点数換算表!$C$5,IF(M263="ベスト4",現行XD用点数換算表!$D$5,IF(M263="ベスト8",現行XD用点数換算表!$E$5,IF(M263="ベスト16",現行XD用点数換算表!$F$5,IF(M263="ベスト32",現行XD用点数換算表!$G$5,"")))))))</f>
        <v>0</v>
      </c>
      <c r="O263" s="12"/>
      <c r="P263" s="8">
        <f>IF(O263="",0,IF(O263="優勝",現行XD用点数換算表!$B$6,IF(O263="準優勝",現行XD用点数換算表!$C$6,IF(O263="ベスト4",現行XD用点数換算表!$D$6,IF(O263="ベスト8",現行XD用点数換算表!$E$6,IF(O263="ベスト16",現行XD用点数換算表!$F$6,IF(O263="ベスト32",現行XD用点数換算表!$G$6,"")))))))</f>
        <v>0</v>
      </c>
      <c r="Q263" s="12"/>
      <c r="R263" s="8">
        <f>IF(Q263="",0,IF(Q263="優勝",現行XD用点数換算表!$B$7,IF(Q263="準優勝",現行XD用点数換算表!$C$7,IF(Q263="ベスト4",現行XD用点数換算表!$D$7,IF(Q263="ベスト8",現行XD用点数換算表!$E$7,現行XD用点数換算表!$F$7)))))</f>
        <v>0</v>
      </c>
      <c r="S263" s="12"/>
      <c r="T263" s="8">
        <f>IF(S263="",0,IF(S263="優勝",現行XD用点数換算表!$B$8,IF(S263="準優勝",現行XD用点数換算表!$C$8,IF(S263="ベスト4",現行XD用点数換算表!$D$8,IF(S263="ベスト8",現行XD用点数換算表!$E$8,現行XD用点数換算表!$F$8)))))</f>
        <v>0</v>
      </c>
      <c r="U263" s="12"/>
      <c r="V263" s="14">
        <f>IF(U263="",0,IF(U263="優勝",現行XD用点数換算表!$B$13,IF(U263="準優勝",現行XD用点数換算表!$C$13,IF(U263="ベスト4",現行XD用点数換算表!$D$13,現行XD用点数換算表!$E$13))))</f>
        <v>0</v>
      </c>
      <c r="W263" s="12"/>
      <c r="X263" s="8">
        <f>IF(W263="",0,IF(W263="優勝",現行XD用点数換算表!$B$14,IF(W263="準優勝",現行XD用点数換算表!$C$14,IF(W263="ベスト4",現行XD用点数換算表!$D$14,現行XD用点数換算表!$E$14))))</f>
        <v>0</v>
      </c>
      <c r="Y263" s="12"/>
      <c r="Z263" s="8">
        <f>IF(Y263="",0,IF(Y263="優勝",[5]現行XD用点数換算表!$B$15,IF(Y263="準優勝",[5]現行XD用点数換算表!$C$15,IF(Y263="ベスト4",[5]現行XD用点数換算表!$D$15,IF(Y263="ベスト8",[5]現行XD用点数換算表!$E$15,IF(Y263="ベスト16",[5]現行XD用点数換算表!$F$15,IF(Y263="ベスト32",[5]現行XD用点数換算表!$G$15,"")))))))</f>
        <v>0</v>
      </c>
      <c r="AA263" s="12"/>
      <c r="AB263" s="8">
        <f>IF(AA263="",0,IF(AA263="優勝",現行XD用点数換算表!$B$16,IF(AA263="準優勝",現行XD用点数換算表!$C$16,IF(AA263="ベスト4",現行XD用点数換算表!$D$16,IF(AA263="ベスト8",現行XD用点数換算表!$E$16,IF(AA263="ベスト16",現行XD用点数換算表!$F$16,IF(AA263="ベスト32",現行XD用点数換算表!$G$16,"")))))))</f>
        <v>0</v>
      </c>
      <c r="AC263" s="12"/>
      <c r="AD263" s="8">
        <f>IF(AC263="",0,IF(AC263="優勝",現行XD用点数換算表!$B$17,IF(AC263="準優勝",現行XD用点数換算表!$C$17,IF(AC263="ベスト4",現行XD用点数換算表!$D$17,IF(AC263="ベスト8",現行XD用点数換算表!$E$17,IF(AC263="ベスト16",現行XD用点数換算表!$F$17,IF(AC263="ベスト32",現行XD用点数換算表!$G$17,"")))))))</f>
        <v>0</v>
      </c>
      <c r="AE263" s="12"/>
      <c r="AF263" s="8">
        <f>IF(AE263="",0,IF(AE263="優勝",現行XD用点数換算表!$B$18,IF(AE263="準優勝",現行XD用点数換算表!$C$18,IF(AE263="ベスト4",現行XD用点数換算表!$D$18,IF(AE263="ベスト8",現行XD用点数換算表!$E$18,現行XD用点数換算表!$F$18)))))</f>
        <v>0</v>
      </c>
      <c r="AG263" s="12"/>
      <c r="AH263" s="8">
        <f>IF(AG263="",0,IF(AG263="優勝",現行XD用点数換算表!$B$19,IF(AG263="準優勝",現行XD用点数換算表!$C$19,IF(AG263="ベスト4",現行XD用点数換算表!$D$19,IF(AG263="ベスト8",現行XD用点数換算表!$E$19,現行XD用点数換算表!$F$19)))))</f>
        <v>0</v>
      </c>
      <c r="AI263" s="8">
        <f t="shared" si="29"/>
        <v>0</v>
      </c>
      <c r="AJ263" s="57"/>
    </row>
    <row r="264" spans="1:36" ht="15" customHeight="1" x14ac:dyDescent="0.55000000000000004">
      <c r="A264" s="56">
        <v>131</v>
      </c>
      <c r="B264" s="12"/>
      <c r="C264" s="12"/>
      <c r="D264" s="12"/>
      <c r="E264" s="8"/>
      <c r="F264" s="8"/>
      <c r="G264" s="12"/>
      <c r="H264" s="13">
        <f>IF(G264="",0,IF(G264="優勝",現行XD用点数換算表!$B$2,IF(G264="準優勝",現行XD用点数換算表!$C$2,IF(G264="ベスト4",現行XD用点数換算表!$D$2,現行XD用点数換算表!$E$2))))</f>
        <v>0</v>
      </c>
      <c r="I264" s="12"/>
      <c r="J264" s="8">
        <f>IF(I264="",0,IF(I264="優勝",現行XD用点数換算表!$B$3,IF(I264="準優勝",現行XD用点数換算表!$C$3,IF(I264="ベスト4",現行XD用点数換算表!$D$3,現行XD用点数換算表!$E$3))))</f>
        <v>0</v>
      </c>
      <c r="K264" s="12"/>
      <c r="L264" s="8">
        <f>IF(K264="",0,IF(K264="優勝",[5]現行XD用点数換算表!$B$4,IF(K264="準優勝",[5]現行XD用点数換算表!$C$4,IF(K264="ベスト4",[5]現行XD用点数換算表!$D$4,IF(K264="ベスト8",[5]現行XD用点数換算表!$E$4,IF(K264="ベスト16",[5]現行XD用点数換算表!$F$4,IF(K264="ベスト32",[5]現行XD用点数換算表!$G$4,"")))))))</f>
        <v>0</v>
      </c>
      <c r="M264" s="12"/>
      <c r="N264" s="8">
        <f>IF(M264="",0,IF(M264="優勝",現行XD用点数換算表!$B$5,IF(M264="準優勝",現行XD用点数換算表!$C$5,IF(M264="ベスト4",現行XD用点数換算表!$D$5,IF(M264="ベスト8",現行XD用点数換算表!$E$5,IF(M264="ベスト16",現行XD用点数換算表!$F$5,IF(M264="ベスト32",現行XD用点数換算表!$G$5,"")))))))</f>
        <v>0</v>
      </c>
      <c r="O264" s="12"/>
      <c r="P264" s="8">
        <f>IF(O264="",0,IF(O264="優勝",現行XD用点数換算表!$B$6,IF(O264="準優勝",現行XD用点数換算表!$C$6,IF(O264="ベスト4",現行XD用点数換算表!$D$6,IF(O264="ベスト8",現行XD用点数換算表!$E$6,IF(O264="ベスト16",現行XD用点数換算表!$F$6,IF(O264="ベスト32",現行XD用点数換算表!$G$6,"")))))))</f>
        <v>0</v>
      </c>
      <c r="Q264" s="12"/>
      <c r="R264" s="8">
        <f>IF(Q264="",0,IF(Q264="優勝",現行XD用点数換算表!$B$7,IF(Q264="準優勝",現行XD用点数換算表!$C$7,IF(Q264="ベスト4",現行XD用点数換算表!$D$7,IF(Q264="ベスト8",現行XD用点数換算表!$E$7,現行XD用点数換算表!$F$7)))))</f>
        <v>0</v>
      </c>
      <c r="S264" s="12"/>
      <c r="T264" s="8">
        <f>IF(S264="",0,IF(S264="優勝",現行XD用点数換算表!$B$8,IF(S264="準優勝",現行XD用点数換算表!$C$8,IF(S264="ベスト4",現行XD用点数換算表!$D$8,IF(S264="ベスト8",現行XD用点数換算表!$E$8,現行XD用点数換算表!$F$8)))))</f>
        <v>0</v>
      </c>
      <c r="U264" s="12"/>
      <c r="V264" s="14">
        <f>IF(U264="",0,IF(U264="優勝",現行XD用点数換算表!$B$13,IF(U264="準優勝",現行XD用点数換算表!$C$13,IF(U264="ベスト4",現行XD用点数換算表!$D$13,現行XD用点数換算表!$E$13))))</f>
        <v>0</v>
      </c>
      <c r="W264" s="12"/>
      <c r="X264" s="8">
        <f>IF(W264="",0,IF(W264="優勝",現行XD用点数換算表!$B$14,IF(W264="準優勝",現行XD用点数換算表!$C$14,IF(W264="ベスト4",現行XD用点数換算表!$D$14,現行XD用点数換算表!$E$14))))</f>
        <v>0</v>
      </c>
      <c r="Y264" s="12"/>
      <c r="Z264" s="8">
        <f>IF(Y264="",0,IF(Y264="優勝",[5]現行XD用点数換算表!$B$15,IF(Y264="準優勝",[5]現行XD用点数換算表!$C$15,IF(Y264="ベスト4",[5]現行XD用点数換算表!$D$15,IF(Y264="ベスト8",[5]現行XD用点数換算表!$E$15,IF(Y264="ベスト16",[5]現行XD用点数換算表!$F$15,IF(Y264="ベスト32",[5]現行XD用点数換算表!$G$15,"")))))))</f>
        <v>0</v>
      </c>
      <c r="AA264" s="12"/>
      <c r="AB264" s="8">
        <f>IF(AA264="",0,IF(AA264="優勝",現行XD用点数換算表!$B$16,IF(AA264="準優勝",現行XD用点数換算表!$C$16,IF(AA264="ベスト4",現行XD用点数換算表!$D$16,IF(AA264="ベスト8",現行XD用点数換算表!$E$16,IF(AA264="ベスト16",現行XD用点数換算表!$F$16,IF(AA264="ベスト32",現行XD用点数換算表!$G$16,"")))))))</f>
        <v>0</v>
      </c>
      <c r="AC264" s="12"/>
      <c r="AD264" s="8">
        <f>IF(AC264="",0,IF(AC264="優勝",現行XD用点数換算表!$B$17,IF(AC264="準優勝",現行XD用点数換算表!$C$17,IF(AC264="ベスト4",現行XD用点数換算表!$D$17,IF(AC264="ベスト8",現行XD用点数換算表!$E$17,IF(AC264="ベスト16",現行XD用点数換算表!$F$17,IF(AC264="ベスト32",現行XD用点数換算表!$G$17,"")))))))</f>
        <v>0</v>
      </c>
      <c r="AE264" s="12"/>
      <c r="AF264" s="8">
        <f>IF(AE264="",0,IF(AE264="優勝",現行XD用点数換算表!$B$18,IF(AE264="準優勝",現行XD用点数換算表!$C$18,IF(AE264="ベスト4",現行XD用点数換算表!$D$18,IF(AE264="ベスト8",現行XD用点数換算表!$E$18,現行XD用点数換算表!$F$18)))))</f>
        <v>0</v>
      </c>
      <c r="AG264" s="12"/>
      <c r="AH264" s="8">
        <f>IF(AG264="",0,IF(AG264="優勝",現行XD用点数換算表!$B$19,IF(AG264="準優勝",現行XD用点数換算表!$C$19,IF(AG264="ベスト4",現行XD用点数換算表!$D$19,IF(AG264="ベスト8",現行XD用点数換算表!$E$19,現行XD用点数換算表!$F$19)))))</f>
        <v>0</v>
      </c>
      <c r="AI264" s="8">
        <f t="shared" si="29"/>
        <v>0</v>
      </c>
      <c r="AJ264" s="56">
        <f t="shared" si="31"/>
        <v>0</v>
      </c>
    </row>
    <row r="265" spans="1:36" ht="15" customHeight="1" x14ac:dyDescent="0.55000000000000004">
      <c r="A265" s="57"/>
      <c r="B265" s="12"/>
      <c r="C265" s="12"/>
      <c r="D265" s="12"/>
      <c r="E265" s="8"/>
      <c r="F265" s="8"/>
      <c r="G265" s="12"/>
      <c r="H265" s="13">
        <f>IF(G265="",0,IF(G265="優勝",現行XD用点数換算表!$B$2,IF(G265="準優勝",現行XD用点数換算表!$C$2,IF(G265="ベスト4",現行XD用点数換算表!$D$2,現行XD用点数換算表!$E$2))))</f>
        <v>0</v>
      </c>
      <c r="I265" s="12"/>
      <c r="J265" s="8">
        <f>IF(I265="",0,IF(I265="優勝",現行XD用点数換算表!$B$3,IF(I265="準優勝",現行XD用点数換算表!$C$3,IF(I265="ベスト4",現行XD用点数換算表!$D$3,現行XD用点数換算表!$E$3))))</f>
        <v>0</v>
      </c>
      <c r="K265" s="12"/>
      <c r="L265" s="8">
        <f>IF(K265="",0,IF(K265="優勝",[5]現行XD用点数換算表!$B$4,IF(K265="準優勝",[5]現行XD用点数換算表!$C$4,IF(K265="ベスト4",[5]現行XD用点数換算表!$D$4,IF(K265="ベスト8",[5]現行XD用点数換算表!$E$4,IF(K265="ベスト16",[5]現行XD用点数換算表!$F$4,IF(K265="ベスト32",[5]現行XD用点数換算表!$G$4,"")))))))</f>
        <v>0</v>
      </c>
      <c r="M265" s="12"/>
      <c r="N265" s="8">
        <f>IF(M265="",0,IF(M265="優勝",現行XD用点数換算表!$B$5,IF(M265="準優勝",現行XD用点数換算表!$C$5,IF(M265="ベスト4",現行XD用点数換算表!$D$5,IF(M265="ベスト8",現行XD用点数換算表!$E$5,IF(M265="ベスト16",現行XD用点数換算表!$F$5,IF(M265="ベスト32",現行XD用点数換算表!$G$5,"")))))))</f>
        <v>0</v>
      </c>
      <c r="O265" s="12"/>
      <c r="P265" s="8">
        <f>IF(O265="",0,IF(O265="優勝",現行XD用点数換算表!$B$6,IF(O265="準優勝",現行XD用点数換算表!$C$6,IF(O265="ベスト4",現行XD用点数換算表!$D$6,IF(O265="ベスト8",現行XD用点数換算表!$E$6,IF(O265="ベスト16",現行XD用点数換算表!$F$6,IF(O265="ベスト32",現行XD用点数換算表!$G$6,"")))))))</f>
        <v>0</v>
      </c>
      <c r="Q265" s="12"/>
      <c r="R265" s="8">
        <f>IF(Q265="",0,IF(Q265="優勝",現行XD用点数換算表!$B$7,IF(Q265="準優勝",現行XD用点数換算表!$C$7,IF(Q265="ベスト4",現行XD用点数換算表!$D$7,IF(Q265="ベスト8",現行XD用点数換算表!$E$7,現行XD用点数換算表!$F$7)))))</f>
        <v>0</v>
      </c>
      <c r="S265" s="12"/>
      <c r="T265" s="8">
        <f>IF(S265="",0,IF(S265="優勝",現行XD用点数換算表!$B$8,IF(S265="準優勝",現行XD用点数換算表!$C$8,IF(S265="ベスト4",現行XD用点数換算表!$D$8,IF(S265="ベスト8",現行XD用点数換算表!$E$8,現行XD用点数換算表!$F$8)))))</f>
        <v>0</v>
      </c>
      <c r="U265" s="12"/>
      <c r="V265" s="14">
        <f>IF(U265="",0,IF(U265="優勝",現行XD用点数換算表!$B$13,IF(U265="準優勝",現行XD用点数換算表!$C$13,IF(U265="ベスト4",現行XD用点数換算表!$D$13,現行XD用点数換算表!$E$13))))</f>
        <v>0</v>
      </c>
      <c r="W265" s="12"/>
      <c r="X265" s="8">
        <f>IF(W265="",0,IF(W265="優勝",現行XD用点数換算表!$B$14,IF(W265="準優勝",現行XD用点数換算表!$C$14,IF(W265="ベスト4",現行XD用点数換算表!$D$14,現行XD用点数換算表!$E$14))))</f>
        <v>0</v>
      </c>
      <c r="Y265" s="12"/>
      <c r="Z265" s="8">
        <f>IF(Y265="",0,IF(Y265="優勝",[5]現行XD用点数換算表!$B$15,IF(Y265="準優勝",[5]現行XD用点数換算表!$C$15,IF(Y265="ベスト4",[5]現行XD用点数換算表!$D$15,IF(Y265="ベスト8",[5]現行XD用点数換算表!$E$15,IF(Y265="ベスト16",[5]現行XD用点数換算表!$F$15,IF(Y265="ベスト32",[5]現行XD用点数換算表!$G$15,"")))))))</f>
        <v>0</v>
      </c>
      <c r="AA265" s="12"/>
      <c r="AB265" s="8">
        <f>IF(AA265="",0,IF(AA265="優勝",現行XD用点数換算表!$B$16,IF(AA265="準優勝",現行XD用点数換算表!$C$16,IF(AA265="ベスト4",現行XD用点数換算表!$D$16,IF(AA265="ベスト8",現行XD用点数換算表!$E$16,IF(AA265="ベスト16",現行XD用点数換算表!$F$16,IF(AA265="ベスト32",現行XD用点数換算表!$G$16,"")))))))</f>
        <v>0</v>
      </c>
      <c r="AC265" s="12"/>
      <c r="AD265" s="8">
        <f>IF(AC265="",0,IF(AC265="優勝",現行XD用点数換算表!$B$17,IF(AC265="準優勝",現行XD用点数換算表!$C$17,IF(AC265="ベスト4",現行XD用点数換算表!$D$17,IF(AC265="ベスト8",現行XD用点数換算表!$E$17,IF(AC265="ベスト16",現行XD用点数換算表!$F$17,IF(AC265="ベスト32",現行XD用点数換算表!$G$17,"")))))))</f>
        <v>0</v>
      </c>
      <c r="AE265" s="12"/>
      <c r="AF265" s="8">
        <f>IF(AE265="",0,IF(AE265="優勝",現行XD用点数換算表!$B$18,IF(AE265="準優勝",現行XD用点数換算表!$C$18,IF(AE265="ベスト4",現行XD用点数換算表!$D$18,IF(AE265="ベスト8",現行XD用点数換算表!$E$18,現行XD用点数換算表!$F$18)))))</f>
        <v>0</v>
      </c>
      <c r="AG265" s="12"/>
      <c r="AH265" s="8">
        <f>IF(AG265="",0,IF(AG265="優勝",現行XD用点数換算表!$B$19,IF(AG265="準優勝",現行XD用点数換算表!$C$19,IF(AG265="ベスト4",現行XD用点数換算表!$D$19,IF(AG265="ベスト8",現行XD用点数換算表!$E$19,現行XD用点数換算表!$F$19)))))</f>
        <v>0</v>
      </c>
      <c r="AI265" s="8">
        <f t="shared" si="29"/>
        <v>0</v>
      </c>
      <c r="AJ265" s="57"/>
    </row>
    <row r="266" spans="1:36" ht="15" customHeight="1" x14ac:dyDescent="0.55000000000000004">
      <c r="A266" s="56">
        <v>132</v>
      </c>
      <c r="B266" s="12"/>
      <c r="C266" s="12"/>
      <c r="D266" s="12"/>
      <c r="E266" s="8"/>
      <c r="F266" s="8"/>
      <c r="G266" s="12"/>
      <c r="H266" s="13">
        <f>IF(G266="",0,IF(G266="優勝",現行XD用点数換算表!$B$2,IF(G266="準優勝",現行XD用点数換算表!$C$2,IF(G266="ベスト4",現行XD用点数換算表!$D$2,現行XD用点数換算表!$E$2))))</f>
        <v>0</v>
      </c>
      <c r="I266" s="12"/>
      <c r="J266" s="8">
        <f>IF(I266="",0,IF(I266="優勝",現行XD用点数換算表!$B$3,IF(I266="準優勝",現行XD用点数換算表!$C$3,IF(I266="ベスト4",現行XD用点数換算表!$D$3,現行XD用点数換算表!$E$3))))</f>
        <v>0</v>
      </c>
      <c r="K266" s="12"/>
      <c r="L266" s="8">
        <f>IF(K266="",0,IF(K266="優勝",[5]現行XD用点数換算表!$B$4,IF(K266="準優勝",[5]現行XD用点数換算表!$C$4,IF(K266="ベスト4",[5]現行XD用点数換算表!$D$4,IF(K266="ベスト8",[5]現行XD用点数換算表!$E$4,IF(K266="ベスト16",[5]現行XD用点数換算表!$F$4,IF(K266="ベスト32",[5]現行XD用点数換算表!$G$4,"")))))))</f>
        <v>0</v>
      </c>
      <c r="M266" s="12"/>
      <c r="N266" s="8">
        <f>IF(M266="",0,IF(M266="優勝",現行XD用点数換算表!$B$5,IF(M266="準優勝",現行XD用点数換算表!$C$5,IF(M266="ベスト4",現行XD用点数換算表!$D$5,IF(M266="ベスト8",現行XD用点数換算表!$E$5,IF(M266="ベスト16",現行XD用点数換算表!$F$5,IF(M266="ベスト32",現行XD用点数換算表!$G$5,"")))))))</f>
        <v>0</v>
      </c>
      <c r="O266" s="12"/>
      <c r="P266" s="8">
        <f>IF(O266="",0,IF(O266="優勝",現行XD用点数換算表!$B$6,IF(O266="準優勝",現行XD用点数換算表!$C$6,IF(O266="ベスト4",現行XD用点数換算表!$D$6,IF(O266="ベスト8",現行XD用点数換算表!$E$6,IF(O266="ベスト16",現行XD用点数換算表!$F$6,IF(O266="ベスト32",現行XD用点数換算表!$G$6,"")))))))</f>
        <v>0</v>
      </c>
      <c r="Q266" s="12"/>
      <c r="R266" s="8">
        <f>IF(Q266="",0,IF(Q266="優勝",現行XD用点数換算表!$B$7,IF(Q266="準優勝",現行XD用点数換算表!$C$7,IF(Q266="ベスト4",現行XD用点数換算表!$D$7,IF(Q266="ベスト8",現行XD用点数換算表!$E$7,現行XD用点数換算表!$F$7)))))</f>
        <v>0</v>
      </c>
      <c r="S266" s="12"/>
      <c r="T266" s="8">
        <f>IF(S266="",0,IF(S266="優勝",現行XD用点数換算表!$B$8,IF(S266="準優勝",現行XD用点数換算表!$C$8,IF(S266="ベスト4",現行XD用点数換算表!$D$8,IF(S266="ベスト8",現行XD用点数換算表!$E$8,現行XD用点数換算表!$F$8)))))</f>
        <v>0</v>
      </c>
      <c r="U266" s="12"/>
      <c r="V266" s="14">
        <f>IF(U266="",0,IF(U266="優勝",現行XD用点数換算表!$B$13,IF(U266="準優勝",現行XD用点数換算表!$C$13,IF(U266="ベスト4",現行XD用点数換算表!$D$13,現行XD用点数換算表!$E$13))))</f>
        <v>0</v>
      </c>
      <c r="W266" s="12"/>
      <c r="X266" s="8">
        <f>IF(W266="",0,IF(W266="優勝",現行XD用点数換算表!$B$14,IF(W266="準優勝",現行XD用点数換算表!$C$14,IF(W266="ベスト4",現行XD用点数換算表!$D$14,現行XD用点数換算表!$E$14))))</f>
        <v>0</v>
      </c>
      <c r="Y266" s="12"/>
      <c r="Z266" s="8">
        <f>IF(Y266="",0,IF(Y266="優勝",[5]現行XD用点数換算表!$B$15,IF(Y266="準優勝",[5]現行XD用点数換算表!$C$15,IF(Y266="ベスト4",[5]現行XD用点数換算表!$D$15,IF(Y266="ベスト8",[5]現行XD用点数換算表!$E$15,IF(Y266="ベスト16",[5]現行XD用点数換算表!$F$15,IF(Y266="ベスト32",[5]現行XD用点数換算表!$G$15,"")))))))</f>
        <v>0</v>
      </c>
      <c r="AA266" s="12"/>
      <c r="AB266" s="8">
        <f>IF(AA266="",0,IF(AA266="優勝",現行XD用点数換算表!$B$16,IF(AA266="準優勝",現行XD用点数換算表!$C$16,IF(AA266="ベスト4",現行XD用点数換算表!$D$16,IF(AA266="ベスト8",現行XD用点数換算表!$E$16,IF(AA266="ベスト16",現行XD用点数換算表!$F$16,IF(AA266="ベスト32",現行XD用点数換算表!$G$16,"")))))))</f>
        <v>0</v>
      </c>
      <c r="AC266" s="12"/>
      <c r="AD266" s="8">
        <f>IF(AC266="",0,IF(AC266="優勝",現行XD用点数換算表!$B$17,IF(AC266="準優勝",現行XD用点数換算表!$C$17,IF(AC266="ベスト4",現行XD用点数換算表!$D$17,IF(AC266="ベスト8",現行XD用点数換算表!$E$17,IF(AC266="ベスト16",現行XD用点数換算表!$F$17,IF(AC266="ベスト32",現行XD用点数換算表!$G$17,"")))))))</f>
        <v>0</v>
      </c>
      <c r="AE266" s="12"/>
      <c r="AF266" s="8">
        <f>IF(AE266="",0,IF(AE266="優勝",現行XD用点数換算表!$B$18,IF(AE266="準優勝",現行XD用点数換算表!$C$18,IF(AE266="ベスト4",現行XD用点数換算表!$D$18,IF(AE266="ベスト8",現行XD用点数換算表!$E$18,現行XD用点数換算表!$F$18)))))</f>
        <v>0</v>
      </c>
      <c r="AG266" s="12"/>
      <c r="AH266" s="8">
        <f>IF(AG266="",0,IF(AG266="優勝",現行XD用点数換算表!$B$19,IF(AG266="準優勝",現行XD用点数換算表!$C$19,IF(AG266="ベスト4",現行XD用点数換算表!$D$19,IF(AG266="ベスト8",現行XD用点数換算表!$E$19,現行XD用点数換算表!$F$19)))))</f>
        <v>0</v>
      </c>
      <c r="AI266" s="8">
        <f t="shared" si="29"/>
        <v>0</v>
      </c>
      <c r="AJ266" s="56">
        <f t="shared" si="31"/>
        <v>0</v>
      </c>
    </row>
    <row r="267" spans="1:36" ht="15" customHeight="1" x14ac:dyDescent="0.55000000000000004">
      <c r="A267" s="57"/>
      <c r="B267" s="12"/>
      <c r="C267" s="12"/>
      <c r="D267" s="12"/>
      <c r="E267" s="8"/>
      <c r="F267" s="8"/>
      <c r="G267" s="12"/>
      <c r="H267" s="13">
        <f>IF(G267="",0,IF(G267="優勝",現行XD用点数換算表!$B$2,IF(G267="準優勝",現行XD用点数換算表!$C$2,IF(G267="ベスト4",現行XD用点数換算表!$D$2,現行XD用点数換算表!$E$2))))</f>
        <v>0</v>
      </c>
      <c r="I267" s="12"/>
      <c r="J267" s="8">
        <f>IF(I267="",0,IF(I267="優勝",現行XD用点数換算表!$B$3,IF(I267="準優勝",現行XD用点数換算表!$C$3,IF(I267="ベスト4",現行XD用点数換算表!$D$3,現行XD用点数換算表!$E$3))))</f>
        <v>0</v>
      </c>
      <c r="K267" s="12"/>
      <c r="L267" s="8">
        <f>IF(K267="",0,IF(K267="優勝",[5]現行XD用点数換算表!$B$4,IF(K267="準優勝",[5]現行XD用点数換算表!$C$4,IF(K267="ベスト4",[5]現行XD用点数換算表!$D$4,IF(K267="ベスト8",[5]現行XD用点数換算表!$E$4,IF(K267="ベスト16",[5]現行XD用点数換算表!$F$4,IF(K267="ベスト32",[5]現行XD用点数換算表!$G$4,"")))))))</f>
        <v>0</v>
      </c>
      <c r="M267" s="12"/>
      <c r="N267" s="8">
        <f>IF(M267="",0,IF(M267="優勝",現行XD用点数換算表!$B$5,IF(M267="準優勝",現行XD用点数換算表!$C$5,IF(M267="ベスト4",現行XD用点数換算表!$D$5,IF(M267="ベスト8",現行XD用点数換算表!$E$5,IF(M267="ベスト16",現行XD用点数換算表!$F$5,IF(M267="ベスト32",現行XD用点数換算表!$G$5,"")))))))</f>
        <v>0</v>
      </c>
      <c r="O267" s="12"/>
      <c r="P267" s="8">
        <f>IF(O267="",0,IF(O267="優勝",現行XD用点数換算表!$B$6,IF(O267="準優勝",現行XD用点数換算表!$C$6,IF(O267="ベスト4",現行XD用点数換算表!$D$6,IF(O267="ベスト8",現行XD用点数換算表!$E$6,IF(O267="ベスト16",現行XD用点数換算表!$F$6,IF(O267="ベスト32",現行XD用点数換算表!$G$6,"")))))))</f>
        <v>0</v>
      </c>
      <c r="Q267" s="12"/>
      <c r="R267" s="8">
        <f>IF(Q267="",0,IF(Q267="優勝",現行XD用点数換算表!$B$7,IF(Q267="準優勝",現行XD用点数換算表!$C$7,IF(Q267="ベスト4",現行XD用点数換算表!$D$7,IF(Q267="ベスト8",現行XD用点数換算表!$E$7,現行XD用点数換算表!$F$7)))))</f>
        <v>0</v>
      </c>
      <c r="S267" s="12"/>
      <c r="T267" s="8">
        <f>IF(S267="",0,IF(S267="優勝",現行XD用点数換算表!$B$8,IF(S267="準優勝",現行XD用点数換算表!$C$8,IF(S267="ベスト4",現行XD用点数換算表!$D$8,IF(S267="ベスト8",現行XD用点数換算表!$E$8,現行XD用点数換算表!$F$8)))))</f>
        <v>0</v>
      </c>
      <c r="U267" s="12"/>
      <c r="V267" s="14">
        <f>IF(U267="",0,IF(U267="優勝",現行XD用点数換算表!$B$13,IF(U267="準優勝",現行XD用点数換算表!$C$13,IF(U267="ベスト4",現行XD用点数換算表!$D$13,現行XD用点数換算表!$E$13))))</f>
        <v>0</v>
      </c>
      <c r="W267" s="12"/>
      <c r="X267" s="8">
        <f>IF(W267="",0,IF(W267="優勝",現行XD用点数換算表!$B$14,IF(W267="準優勝",現行XD用点数換算表!$C$14,IF(W267="ベスト4",現行XD用点数換算表!$D$14,現行XD用点数換算表!$E$14))))</f>
        <v>0</v>
      </c>
      <c r="Y267" s="12"/>
      <c r="Z267" s="8">
        <f>IF(Y267="",0,IF(Y267="優勝",[5]現行XD用点数換算表!$B$15,IF(Y267="準優勝",[5]現行XD用点数換算表!$C$15,IF(Y267="ベスト4",[5]現行XD用点数換算表!$D$15,IF(Y267="ベスト8",[5]現行XD用点数換算表!$E$15,IF(Y267="ベスト16",[5]現行XD用点数換算表!$F$15,IF(Y267="ベスト32",[5]現行XD用点数換算表!$G$15,"")))))))</f>
        <v>0</v>
      </c>
      <c r="AA267" s="12"/>
      <c r="AB267" s="8">
        <f>IF(AA267="",0,IF(AA267="優勝",現行XD用点数換算表!$B$16,IF(AA267="準優勝",現行XD用点数換算表!$C$16,IF(AA267="ベスト4",現行XD用点数換算表!$D$16,IF(AA267="ベスト8",現行XD用点数換算表!$E$16,IF(AA267="ベスト16",現行XD用点数換算表!$F$16,IF(AA267="ベスト32",現行XD用点数換算表!$G$16,"")))))))</f>
        <v>0</v>
      </c>
      <c r="AC267" s="12"/>
      <c r="AD267" s="8">
        <f>IF(AC267="",0,IF(AC267="優勝",現行XD用点数換算表!$B$17,IF(AC267="準優勝",現行XD用点数換算表!$C$17,IF(AC267="ベスト4",現行XD用点数換算表!$D$17,IF(AC267="ベスト8",現行XD用点数換算表!$E$17,IF(AC267="ベスト16",現行XD用点数換算表!$F$17,IF(AC267="ベスト32",現行XD用点数換算表!$G$17,"")))))))</f>
        <v>0</v>
      </c>
      <c r="AE267" s="12"/>
      <c r="AF267" s="8">
        <f>IF(AE267="",0,IF(AE267="優勝",現行XD用点数換算表!$B$18,IF(AE267="準優勝",現行XD用点数換算表!$C$18,IF(AE267="ベスト4",現行XD用点数換算表!$D$18,IF(AE267="ベスト8",現行XD用点数換算表!$E$18,現行XD用点数換算表!$F$18)))))</f>
        <v>0</v>
      </c>
      <c r="AG267" s="12"/>
      <c r="AH267" s="8">
        <f>IF(AG267="",0,IF(AG267="優勝",現行XD用点数換算表!$B$19,IF(AG267="準優勝",現行XD用点数換算表!$C$19,IF(AG267="ベスト4",現行XD用点数換算表!$D$19,IF(AG267="ベスト8",現行XD用点数換算表!$E$19,現行XD用点数換算表!$F$19)))))</f>
        <v>0</v>
      </c>
      <c r="AI267" s="8">
        <f t="shared" si="29"/>
        <v>0</v>
      </c>
      <c r="AJ267" s="57"/>
    </row>
    <row r="268" spans="1:36" ht="15" customHeight="1" x14ac:dyDescent="0.55000000000000004">
      <c r="A268" s="56">
        <v>133</v>
      </c>
      <c r="B268" s="12"/>
      <c r="C268" s="12"/>
      <c r="D268" s="12"/>
      <c r="E268" s="8"/>
      <c r="F268" s="8"/>
      <c r="G268" s="12"/>
      <c r="H268" s="13">
        <f>IF(G268="",0,IF(G268="優勝",現行XD用点数換算表!$B$2,IF(G268="準優勝",現行XD用点数換算表!$C$2,IF(G268="ベスト4",現行XD用点数換算表!$D$2,現行XD用点数換算表!$E$2))))</f>
        <v>0</v>
      </c>
      <c r="I268" s="12"/>
      <c r="J268" s="8">
        <f>IF(I268="",0,IF(I268="優勝",現行XD用点数換算表!$B$3,IF(I268="準優勝",現行XD用点数換算表!$C$3,IF(I268="ベスト4",現行XD用点数換算表!$D$3,現行XD用点数換算表!$E$3))))</f>
        <v>0</v>
      </c>
      <c r="K268" s="12"/>
      <c r="L268" s="8">
        <f>IF(K268="",0,IF(K268="優勝",[5]現行XD用点数換算表!$B$4,IF(K268="準優勝",[5]現行XD用点数換算表!$C$4,IF(K268="ベスト4",[5]現行XD用点数換算表!$D$4,IF(K268="ベスト8",[5]現行XD用点数換算表!$E$4,IF(K268="ベスト16",[5]現行XD用点数換算表!$F$4,IF(K268="ベスト32",[5]現行XD用点数換算表!$G$4,"")))))))</f>
        <v>0</v>
      </c>
      <c r="M268" s="12"/>
      <c r="N268" s="8">
        <f>IF(M268="",0,IF(M268="優勝",現行XD用点数換算表!$B$5,IF(M268="準優勝",現行XD用点数換算表!$C$5,IF(M268="ベスト4",現行XD用点数換算表!$D$5,IF(M268="ベスト8",現行XD用点数換算表!$E$5,IF(M268="ベスト16",現行XD用点数換算表!$F$5,IF(M268="ベスト32",現行XD用点数換算表!$G$5,"")))))))</f>
        <v>0</v>
      </c>
      <c r="O268" s="12"/>
      <c r="P268" s="8">
        <f>IF(O268="",0,IF(O268="優勝",現行XD用点数換算表!$B$6,IF(O268="準優勝",現行XD用点数換算表!$C$6,IF(O268="ベスト4",現行XD用点数換算表!$D$6,IF(O268="ベスト8",現行XD用点数換算表!$E$6,IF(O268="ベスト16",現行XD用点数換算表!$F$6,IF(O268="ベスト32",現行XD用点数換算表!$G$6,"")))))))</f>
        <v>0</v>
      </c>
      <c r="Q268" s="12"/>
      <c r="R268" s="8">
        <f>IF(Q268="",0,IF(Q268="優勝",現行XD用点数換算表!$B$7,IF(Q268="準優勝",現行XD用点数換算表!$C$7,IF(Q268="ベスト4",現行XD用点数換算表!$D$7,IF(Q268="ベスト8",現行XD用点数換算表!$E$7,現行XD用点数換算表!$F$7)))))</f>
        <v>0</v>
      </c>
      <c r="S268" s="12"/>
      <c r="T268" s="8">
        <f>IF(S268="",0,IF(S268="優勝",現行XD用点数換算表!$B$8,IF(S268="準優勝",現行XD用点数換算表!$C$8,IF(S268="ベスト4",現行XD用点数換算表!$D$8,IF(S268="ベスト8",現行XD用点数換算表!$E$8,現行XD用点数換算表!$F$8)))))</f>
        <v>0</v>
      </c>
      <c r="U268" s="12"/>
      <c r="V268" s="14">
        <f>IF(U268="",0,IF(U268="優勝",現行XD用点数換算表!$B$13,IF(U268="準優勝",現行XD用点数換算表!$C$13,IF(U268="ベスト4",現行XD用点数換算表!$D$13,現行XD用点数換算表!$E$13))))</f>
        <v>0</v>
      </c>
      <c r="W268" s="12"/>
      <c r="X268" s="8">
        <f>IF(W268="",0,IF(W268="優勝",現行XD用点数換算表!$B$14,IF(W268="準優勝",現行XD用点数換算表!$C$14,IF(W268="ベスト4",現行XD用点数換算表!$D$14,現行XD用点数換算表!$E$14))))</f>
        <v>0</v>
      </c>
      <c r="Y268" s="12"/>
      <c r="Z268" s="8">
        <f>IF(Y268="",0,IF(Y268="優勝",[5]現行XD用点数換算表!$B$15,IF(Y268="準優勝",[5]現行XD用点数換算表!$C$15,IF(Y268="ベスト4",[5]現行XD用点数換算表!$D$15,IF(Y268="ベスト8",[5]現行XD用点数換算表!$E$15,IF(Y268="ベスト16",[5]現行XD用点数換算表!$F$15,IF(Y268="ベスト32",[5]現行XD用点数換算表!$G$15,"")))))))</f>
        <v>0</v>
      </c>
      <c r="AA268" s="12"/>
      <c r="AB268" s="8">
        <f>IF(AA268="",0,IF(AA268="優勝",現行XD用点数換算表!$B$16,IF(AA268="準優勝",現行XD用点数換算表!$C$16,IF(AA268="ベスト4",現行XD用点数換算表!$D$16,IF(AA268="ベスト8",現行XD用点数換算表!$E$16,IF(AA268="ベスト16",現行XD用点数換算表!$F$16,IF(AA268="ベスト32",現行XD用点数換算表!$G$16,"")))))))</f>
        <v>0</v>
      </c>
      <c r="AC268" s="12"/>
      <c r="AD268" s="8">
        <f>IF(AC268="",0,IF(AC268="優勝",現行XD用点数換算表!$B$17,IF(AC268="準優勝",現行XD用点数換算表!$C$17,IF(AC268="ベスト4",現行XD用点数換算表!$D$17,IF(AC268="ベスト8",現行XD用点数換算表!$E$17,IF(AC268="ベスト16",現行XD用点数換算表!$F$17,IF(AC268="ベスト32",現行XD用点数換算表!$G$17,"")))))))</f>
        <v>0</v>
      </c>
      <c r="AE268" s="12"/>
      <c r="AF268" s="8">
        <f>IF(AE268="",0,IF(AE268="優勝",現行XD用点数換算表!$B$18,IF(AE268="準優勝",現行XD用点数換算表!$C$18,IF(AE268="ベスト4",現行XD用点数換算表!$D$18,IF(AE268="ベスト8",現行XD用点数換算表!$E$18,現行XD用点数換算表!$F$18)))))</f>
        <v>0</v>
      </c>
      <c r="AG268" s="12"/>
      <c r="AH268" s="8">
        <f>IF(AG268="",0,IF(AG268="優勝",現行XD用点数換算表!$B$19,IF(AG268="準優勝",現行XD用点数換算表!$C$19,IF(AG268="ベスト4",現行XD用点数換算表!$D$19,IF(AG268="ベスト8",現行XD用点数換算表!$E$19,現行XD用点数換算表!$F$19)))))</f>
        <v>0</v>
      </c>
      <c r="AI268" s="8">
        <f t="shared" si="29"/>
        <v>0</v>
      </c>
      <c r="AJ268" s="56">
        <f t="shared" si="31"/>
        <v>0</v>
      </c>
    </row>
    <row r="269" spans="1:36" ht="15" customHeight="1" x14ac:dyDescent="0.55000000000000004">
      <c r="A269" s="57"/>
      <c r="B269" s="12"/>
      <c r="C269" s="12"/>
      <c r="D269" s="12"/>
      <c r="E269" s="8"/>
      <c r="F269" s="8"/>
      <c r="G269" s="12"/>
      <c r="H269" s="13">
        <f>IF(G269="",0,IF(G269="優勝",現行XD用点数換算表!$B$2,IF(G269="準優勝",現行XD用点数換算表!$C$2,IF(G269="ベスト4",現行XD用点数換算表!$D$2,現行XD用点数換算表!$E$2))))</f>
        <v>0</v>
      </c>
      <c r="I269" s="12"/>
      <c r="J269" s="8">
        <f>IF(I269="",0,IF(I269="優勝",現行XD用点数換算表!$B$3,IF(I269="準優勝",現行XD用点数換算表!$C$3,IF(I269="ベスト4",現行XD用点数換算表!$D$3,現行XD用点数換算表!$E$3))))</f>
        <v>0</v>
      </c>
      <c r="K269" s="12"/>
      <c r="L269" s="8">
        <f>IF(K269="",0,IF(K269="優勝",[5]現行XD用点数換算表!$B$4,IF(K269="準優勝",[5]現行XD用点数換算表!$C$4,IF(K269="ベスト4",[5]現行XD用点数換算表!$D$4,IF(K269="ベスト8",[5]現行XD用点数換算表!$E$4,IF(K269="ベスト16",[5]現行XD用点数換算表!$F$4,IF(K269="ベスト32",[5]現行XD用点数換算表!$G$4,"")))))))</f>
        <v>0</v>
      </c>
      <c r="M269" s="12"/>
      <c r="N269" s="8">
        <f>IF(M269="",0,IF(M269="優勝",現行XD用点数換算表!$B$5,IF(M269="準優勝",現行XD用点数換算表!$C$5,IF(M269="ベスト4",現行XD用点数換算表!$D$5,IF(M269="ベスト8",現行XD用点数換算表!$E$5,IF(M269="ベスト16",現行XD用点数換算表!$F$5,IF(M269="ベスト32",現行XD用点数換算表!$G$5,"")))))))</f>
        <v>0</v>
      </c>
      <c r="O269" s="12"/>
      <c r="P269" s="8">
        <f>IF(O269="",0,IF(O269="優勝",現行XD用点数換算表!$B$6,IF(O269="準優勝",現行XD用点数換算表!$C$6,IF(O269="ベスト4",現行XD用点数換算表!$D$6,IF(O269="ベスト8",現行XD用点数換算表!$E$6,IF(O269="ベスト16",現行XD用点数換算表!$F$6,IF(O269="ベスト32",現行XD用点数換算表!$G$6,"")))))))</f>
        <v>0</v>
      </c>
      <c r="Q269" s="12"/>
      <c r="R269" s="8">
        <f>IF(Q269="",0,IF(Q269="優勝",現行XD用点数換算表!$B$7,IF(Q269="準優勝",現行XD用点数換算表!$C$7,IF(Q269="ベスト4",現行XD用点数換算表!$D$7,IF(Q269="ベスト8",現行XD用点数換算表!$E$7,現行XD用点数換算表!$F$7)))))</f>
        <v>0</v>
      </c>
      <c r="S269" s="12"/>
      <c r="T269" s="8">
        <f>IF(S269="",0,IF(S269="優勝",現行XD用点数換算表!$B$8,IF(S269="準優勝",現行XD用点数換算表!$C$8,IF(S269="ベスト4",現行XD用点数換算表!$D$8,IF(S269="ベスト8",現行XD用点数換算表!$E$8,現行XD用点数換算表!$F$8)))))</f>
        <v>0</v>
      </c>
      <c r="U269" s="12"/>
      <c r="V269" s="14">
        <f>IF(U269="",0,IF(U269="優勝",現行XD用点数換算表!$B$13,IF(U269="準優勝",現行XD用点数換算表!$C$13,IF(U269="ベスト4",現行XD用点数換算表!$D$13,現行XD用点数換算表!$E$13))))</f>
        <v>0</v>
      </c>
      <c r="W269" s="12"/>
      <c r="X269" s="8">
        <f>IF(W269="",0,IF(W269="優勝",現行XD用点数換算表!$B$14,IF(W269="準優勝",現行XD用点数換算表!$C$14,IF(W269="ベスト4",現行XD用点数換算表!$D$14,現行XD用点数換算表!$E$14))))</f>
        <v>0</v>
      </c>
      <c r="Y269" s="12"/>
      <c r="Z269" s="8">
        <f>IF(Y269="",0,IF(Y269="優勝",[5]現行XD用点数換算表!$B$15,IF(Y269="準優勝",[5]現行XD用点数換算表!$C$15,IF(Y269="ベスト4",[5]現行XD用点数換算表!$D$15,IF(Y269="ベスト8",[5]現行XD用点数換算表!$E$15,IF(Y269="ベスト16",[5]現行XD用点数換算表!$F$15,IF(Y269="ベスト32",[5]現行XD用点数換算表!$G$15,"")))))))</f>
        <v>0</v>
      </c>
      <c r="AA269" s="12"/>
      <c r="AB269" s="8">
        <f>IF(AA269="",0,IF(AA269="優勝",現行XD用点数換算表!$B$16,IF(AA269="準優勝",現行XD用点数換算表!$C$16,IF(AA269="ベスト4",現行XD用点数換算表!$D$16,IF(AA269="ベスト8",現行XD用点数換算表!$E$16,IF(AA269="ベスト16",現行XD用点数換算表!$F$16,IF(AA269="ベスト32",現行XD用点数換算表!$G$16,"")))))))</f>
        <v>0</v>
      </c>
      <c r="AC269" s="12"/>
      <c r="AD269" s="8">
        <f>IF(AC269="",0,IF(AC269="優勝",現行XD用点数換算表!$B$17,IF(AC269="準優勝",現行XD用点数換算表!$C$17,IF(AC269="ベスト4",現行XD用点数換算表!$D$17,IF(AC269="ベスト8",現行XD用点数換算表!$E$17,IF(AC269="ベスト16",現行XD用点数換算表!$F$17,IF(AC269="ベスト32",現行XD用点数換算表!$G$17,"")))))))</f>
        <v>0</v>
      </c>
      <c r="AE269" s="12"/>
      <c r="AF269" s="8">
        <f>IF(AE269="",0,IF(AE269="優勝",現行XD用点数換算表!$B$18,IF(AE269="準優勝",現行XD用点数換算表!$C$18,IF(AE269="ベスト4",現行XD用点数換算表!$D$18,IF(AE269="ベスト8",現行XD用点数換算表!$E$18,現行XD用点数換算表!$F$18)))))</f>
        <v>0</v>
      </c>
      <c r="AG269" s="12"/>
      <c r="AH269" s="8">
        <f>IF(AG269="",0,IF(AG269="優勝",現行XD用点数換算表!$B$19,IF(AG269="準優勝",現行XD用点数換算表!$C$19,IF(AG269="ベスト4",現行XD用点数換算表!$D$19,IF(AG269="ベスト8",現行XD用点数換算表!$E$19,現行XD用点数換算表!$F$19)))))</f>
        <v>0</v>
      </c>
      <c r="AI269" s="8">
        <f t="shared" si="29"/>
        <v>0</v>
      </c>
      <c r="AJ269" s="57"/>
    </row>
    <row r="270" spans="1:36" ht="15" customHeight="1" x14ac:dyDescent="0.55000000000000004">
      <c r="A270" s="56">
        <v>134</v>
      </c>
      <c r="B270" s="12"/>
      <c r="C270" s="12"/>
      <c r="D270" s="12"/>
      <c r="E270" s="8"/>
      <c r="F270" s="8"/>
      <c r="G270" s="12"/>
      <c r="H270" s="13">
        <f>IF(G270="",0,IF(G270="優勝",現行XD用点数換算表!$B$2,IF(G270="準優勝",現行XD用点数換算表!$C$2,IF(G270="ベスト4",現行XD用点数換算表!$D$2,現行XD用点数換算表!$E$2))))</f>
        <v>0</v>
      </c>
      <c r="I270" s="12"/>
      <c r="J270" s="8">
        <f>IF(I270="",0,IF(I270="優勝",現行XD用点数換算表!$B$3,IF(I270="準優勝",現行XD用点数換算表!$C$3,IF(I270="ベスト4",現行XD用点数換算表!$D$3,現行XD用点数換算表!$E$3))))</f>
        <v>0</v>
      </c>
      <c r="K270" s="12"/>
      <c r="L270" s="8">
        <f>IF(K270="",0,IF(K270="優勝",[5]現行XD用点数換算表!$B$4,IF(K270="準優勝",[5]現行XD用点数換算表!$C$4,IF(K270="ベスト4",[5]現行XD用点数換算表!$D$4,IF(K270="ベスト8",[5]現行XD用点数換算表!$E$4,IF(K270="ベスト16",[5]現行XD用点数換算表!$F$4,IF(K270="ベスト32",[5]現行XD用点数換算表!$G$4,"")))))))</f>
        <v>0</v>
      </c>
      <c r="M270" s="12"/>
      <c r="N270" s="8">
        <f>IF(M270="",0,IF(M270="優勝",現行XD用点数換算表!$B$5,IF(M270="準優勝",現行XD用点数換算表!$C$5,IF(M270="ベスト4",現行XD用点数換算表!$D$5,IF(M270="ベスト8",現行XD用点数換算表!$E$5,IF(M270="ベスト16",現行XD用点数換算表!$F$5,IF(M270="ベスト32",現行XD用点数換算表!$G$5,"")))))))</f>
        <v>0</v>
      </c>
      <c r="O270" s="12"/>
      <c r="P270" s="8">
        <f>IF(O270="",0,IF(O270="優勝",現行XD用点数換算表!$B$6,IF(O270="準優勝",現行XD用点数換算表!$C$6,IF(O270="ベスト4",現行XD用点数換算表!$D$6,IF(O270="ベスト8",現行XD用点数換算表!$E$6,IF(O270="ベスト16",現行XD用点数換算表!$F$6,IF(O270="ベスト32",現行XD用点数換算表!$G$6,"")))))))</f>
        <v>0</v>
      </c>
      <c r="Q270" s="12"/>
      <c r="R270" s="8">
        <f>IF(Q270="",0,IF(Q270="優勝",現行XD用点数換算表!$B$7,IF(Q270="準優勝",現行XD用点数換算表!$C$7,IF(Q270="ベスト4",現行XD用点数換算表!$D$7,IF(Q270="ベスト8",現行XD用点数換算表!$E$7,現行XD用点数換算表!$F$7)))))</f>
        <v>0</v>
      </c>
      <c r="S270" s="12"/>
      <c r="T270" s="8">
        <f>IF(S270="",0,IF(S270="優勝",現行XD用点数換算表!$B$8,IF(S270="準優勝",現行XD用点数換算表!$C$8,IF(S270="ベスト4",現行XD用点数換算表!$D$8,IF(S270="ベスト8",現行XD用点数換算表!$E$8,現行XD用点数換算表!$F$8)))))</f>
        <v>0</v>
      </c>
      <c r="U270" s="12"/>
      <c r="V270" s="14">
        <f>IF(U270="",0,IF(U270="優勝",現行XD用点数換算表!$B$13,IF(U270="準優勝",現行XD用点数換算表!$C$13,IF(U270="ベスト4",現行XD用点数換算表!$D$13,現行XD用点数換算表!$E$13))))</f>
        <v>0</v>
      </c>
      <c r="W270" s="12"/>
      <c r="X270" s="8">
        <f>IF(W270="",0,IF(W270="優勝",現行XD用点数換算表!$B$14,IF(W270="準優勝",現行XD用点数換算表!$C$14,IF(W270="ベスト4",現行XD用点数換算表!$D$14,現行XD用点数換算表!$E$14))))</f>
        <v>0</v>
      </c>
      <c r="Y270" s="12"/>
      <c r="Z270" s="8">
        <f>IF(Y270="",0,IF(Y270="優勝",[5]現行XD用点数換算表!$B$15,IF(Y270="準優勝",[5]現行XD用点数換算表!$C$15,IF(Y270="ベスト4",[5]現行XD用点数換算表!$D$15,IF(Y270="ベスト8",[5]現行XD用点数換算表!$E$15,IF(Y270="ベスト16",[5]現行XD用点数換算表!$F$15,IF(Y270="ベスト32",[5]現行XD用点数換算表!$G$15,"")))))))</f>
        <v>0</v>
      </c>
      <c r="AA270" s="12"/>
      <c r="AB270" s="8">
        <f>IF(AA270="",0,IF(AA270="優勝",現行XD用点数換算表!$B$16,IF(AA270="準優勝",現行XD用点数換算表!$C$16,IF(AA270="ベスト4",現行XD用点数換算表!$D$16,IF(AA270="ベスト8",現行XD用点数換算表!$E$16,IF(AA270="ベスト16",現行XD用点数換算表!$F$16,IF(AA270="ベスト32",現行XD用点数換算表!$G$16,"")))))))</f>
        <v>0</v>
      </c>
      <c r="AC270" s="12"/>
      <c r="AD270" s="8">
        <f>IF(AC270="",0,IF(AC270="優勝",現行XD用点数換算表!$B$17,IF(AC270="準優勝",現行XD用点数換算表!$C$17,IF(AC270="ベスト4",現行XD用点数換算表!$D$17,IF(AC270="ベスト8",現行XD用点数換算表!$E$17,IF(AC270="ベスト16",現行XD用点数換算表!$F$17,IF(AC270="ベスト32",現行XD用点数換算表!$G$17,"")))))))</f>
        <v>0</v>
      </c>
      <c r="AE270" s="12"/>
      <c r="AF270" s="8">
        <f>IF(AE270="",0,IF(AE270="優勝",現行XD用点数換算表!$B$18,IF(AE270="準優勝",現行XD用点数換算表!$C$18,IF(AE270="ベスト4",現行XD用点数換算表!$D$18,IF(AE270="ベスト8",現行XD用点数換算表!$E$18,現行XD用点数換算表!$F$18)))))</f>
        <v>0</v>
      </c>
      <c r="AG270" s="12"/>
      <c r="AH270" s="8">
        <f>IF(AG270="",0,IF(AG270="優勝",現行XD用点数換算表!$B$19,IF(AG270="準優勝",現行XD用点数換算表!$C$19,IF(AG270="ベスト4",現行XD用点数換算表!$D$19,IF(AG270="ベスト8",現行XD用点数換算表!$E$19,現行XD用点数換算表!$F$19)))))</f>
        <v>0</v>
      </c>
      <c r="AI270" s="8">
        <f t="shared" si="29"/>
        <v>0</v>
      </c>
      <c r="AJ270" s="56">
        <f t="shared" si="31"/>
        <v>0</v>
      </c>
    </row>
    <row r="271" spans="1:36" ht="15" customHeight="1" x14ac:dyDescent="0.55000000000000004">
      <c r="A271" s="57"/>
      <c r="B271" s="12"/>
      <c r="C271" s="12"/>
      <c r="D271" s="12"/>
      <c r="E271" s="8"/>
      <c r="F271" s="8"/>
      <c r="G271" s="12"/>
      <c r="H271" s="13">
        <f>IF(G271="",0,IF(G271="優勝",現行XD用点数換算表!$B$2,IF(G271="準優勝",現行XD用点数換算表!$C$2,IF(G271="ベスト4",現行XD用点数換算表!$D$2,現行XD用点数換算表!$E$2))))</f>
        <v>0</v>
      </c>
      <c r="I271" s="12"/>
      <c r="J271" s="8">
        <f>IF(I271="",0,IF(I271="優勝",現行XD用点数換算表!$B$3,IF(I271="準優勝",現行XD用点数換算表!$C$3,IF(I271="ベスト4",現行XD用点数換算表!$D$3,現行XD用点数換算表!$E$3))))</f>
        <v>0</v>
      </c>
      <c r="K271" s="12"/>
      <c r="L271" s="8">
        <f>IF(K271="",0,IF(K271="優勝",[5]現行XD用点数換算表!$B$4,IF(K271="準優勝",[5]現行XD用点数換算表!$C$4,IF(K271="ベスト4",[5]現行XD用点数換算表!$D$4,IF(K271="ベスト8",[5]現行XD用点数換算表!$E$4,IF(K271="ベスト16",[5]現行XD用点数換算表!$F$4,IF(K271="ベスト32",[5]現行XD用点数換算表!$G$4,"")))))))</f>
        <v>0</v>
      </c>
      <c r="M271" s="12"/>
      <c r="N271" s="8">
        <f>IF(M271="",0,IF(M271="優勝",現行XD用点数換算表!$B$5,IF(M271="準優勝",現行XD用点数換算表!$C$5,IF(M271="ベスト4",現行XD用点数換算表!$D$5,IF(M271="ベスト8",現行XD用点数換算表!$E$5,IF(M271="ベスト16",現行XD用点数換算表!$F$5,IF(M271="ベスト32",現行XD用点数換算表!$G$5,"")))))))</f>
        <v>0</v>
      </c>
      <c r="O271" s="12"/>
      <c r="P271" s="8">
        <f>IF(O271="",0,IF(O271="優勝",現行XD用点数換算表!$B$6,IF(O271="準優勝",現行XD用点数換算表!$C$6,IF(O271="ベスト4",現行XD用点数換算表!$D$6,IF(O271="ベスト8",現行XD用点数換算表!$E$6,IF(O271="ベスト16",現行XD用点数換算表!$F$6,IF(O271="ベスト32",現行XD用点数換算表!$G$6,"")))))))</f>
        <v>0</v>
      </c>
      <c r="Q271" s="12"/>
      <c r="R271" s="8">
        <f>IF(Q271="",0,IF(Q271="優勝",現行XD用点数換算表!$B$7,IF(Q271="準優勝",現行XD用点数換算表!$C$7,IF(Q271="ベスト4",現行XD用点数換算表!$D$7,IF(Q271="ベスト8",現行XD用点数換算表!$E$7,現行XD用点数換算表!$F$7)))))</f>
        <v>0</v>
      </c>
      <c r="S271" s="12"/>
      <c r="T271" s="8">
        <f>IF(S271="",0,IF(S271="優勝",現行XD用点数換算表!$B$8,IF(S271="準優勝",現行XD用点数換算表!$C$8,IF(S271="ベスト4",現行XD用点数換算表!$D$8,IF(S271="ベスト8",現行XD用点数換算表!$E$8,現行XD用点数換算表!$F$8)))))</f>
        <v>0</v>
      </c>
      <c r="U271" s="12"/>
      <c r="V271" s="14">
        <f>IF(U271="",0,IF(U271="優勝",現行XD用点数換算表!$B$13,IF(U271="準優勝",現行XD用点数換算表!$C$13,IF(U271="ベスト4",現行XD用点数換算表!$D$13,現行XD用点数換算表!$E$13))))</f>
        <v>0</v>
      </c>
      <c r="W271" s="12"/>
      <c r="X271" s="8">
        <f>IF(W271="",0,IF(W271="優勝",現行XD用点数換算表!$B$14,IF(W271="準優勝",現行XD用点数換算表!$C$14,IF(W271="ベスト4",現行XD用点数換算表!$D$14,現行XD用点数換算表!$E$14))))</f>
        <v>0</v>
      </c>
      <c r="Y271" s="12"/>
      <c r="Z271" s="8">
        <f>IF(Y271="",0,IF(Y271="優勝",[5]現行XD用点数換算表!$B$15,IF(Y271="準優勝",[5]現行XD用点数換算表!$C$15,IF(Y271="ベスト4",[5]現行XD用点数換算表!$D$15,IF(Y271="ベスト8",[5]現行XD用点数換算表!$E$15,IF(Y271="ベスト16",[5]現行XD用点数換算表!$F$15,IF(Y271="ベスト32",[5]現行XD用点数換算表!$G$15,"")))))))</f>
        <v>0</v>
      </c>
      <c r="AA271" s="12"/>
      <c r="AB271" s="8">
        <f>IF(AA271="",0,IF(AA271="優勝",現行XD用点数換算表!$B$16,IF(AA271="準優勝",現行XD用点数換算表!$C$16,IF(AA271="ベスト4",現行XD用点数換算表!$D$16,IF(AA271="ベスト8",現行XD用点数換算表!$E$16,IF(AA271="ベスト16",現行XD用点数換算表!$F$16,IF(AA271="ベスト32",現行XD用点数換算表!$G$16,"")))))))</f>
        <v>0</v>
      </c>
      <c r="AC271" s="12"/>
      <c r="AD271" s="8">
        <f>IF(AC271="",0,IF(AC271="優勝",現行XD用点数換算表!$B$17,IF(AC271="準優勝",現行XD用点数換算表!$C$17,IF(AC271="ベスト4",現行XD用点数換算表!$D$17,IF(AC271="ベスト8",現行XD用点数換算表!$E$17,IF(AC271="ベスト16",現行XD用点数換算表!$F$17,IF(AC271="ベスト32",現行XD用点数換算表!$G$17,"")))))))</f>
        <v>0</v>
      </c>
      <c r="AE271" s="12"/>
      <c r="AF271" s="8">
        <f>IF(AE271="",0,IF(AE271="優勝",現行XD用点数換算表!$B$18,IF(AE271="準優勝",現行XD用点数換算表!$C$18,IF(AE271="ベスト4",現行XD用点数換算表!$D$18,IF(AE271="ベスト8",現行XD用点数換算表!$E$18,現行XD用点数換算表!$F$18)))))</f>
        <v>0</v>
      </c>
      <c r="AG271" s="12"/>
      <c r="AH271" s="8">
        <f>IF(AG271="",0,IF(AG271="優勝",現行XD用点数換算表!$B$19,IF(AG271="準優勝",現行XD用点数換算表!$C$19,IF(AG271="ベスト4",現行XD用点数換算表!$D$19,IF(AG271="ベスト8",現行XD用点数換算表!$E$19,現行XD用点数換算表!$F$19)))))</f>
        <v>0</v>
      </c>
      <c r="AI271" s="8">
        <f t="shared" si="29"/>
        <v>0</v>
      </c>
      <c r="AJ271" s="57"/>
    </row>
    <row r="272" spans="1:36" ht="15" customHeight="1" x14ac:dyDescent="0.55000000000000004">
      <c r="A272" s="56">
        <v>135</v>
      </c>
      <c r="B272" s="12"/>
      <c r="C272" s="12"/>
      <c r="D272" s="12"/>
      <c r="E272" s="8"/>
      <c r="F272" s="8"/>
      <c r="G272" s="12"/>
      <c r="H272" s="13">
        <f>IF(G272="",0,IF(G272="優勝",現行XD用点数換算表!$B$2,IF(G272="準優勝",現行XD用点数換算表!$C$2,IF(G272="ベスト4",現行XD用点数換算表!$D$2,現行XD用点数換算表!$E$2))))</f>
        <v>0</v>
      </c>
      <c r="I272" s="12"/>
      <c r="J272" s="8">
        <f>IF(I272="",0,IF(I272="優勝",現行XD用点数換算表!$B$3,IF(I272="準優勝",現行XD用点数換算表!$C$3,IF(I272="ベスト4",現行XD用点数換算表!$D$3,現行XD用点数換算表!$E$3))))</f>
        <v>0</v>
      </c>
      <c r="K272" s="12"/>
      <c r="L272" s="8">
        <f>IF(K272="",0,IF(K272="優勝",[5]現行XD用点数換算表!$B$4,IF(K272="準優勝",[5]現行XD用点数換算表!$C$4,IF(K272="ベスト4",[5]現行XD用点数換算表!$D$4,IF(K272="ベスト8",[5]現行XD用点数換算表!$E$4,IF(K272="ベスト16",[5]現行XD用点数換算表!$F$4,IF(K272="ベスト32",[5]現行XD用点数換算表!$G$4,"")))))))</f>
        <v>0</v>
      </c>
      <c r="M272" s="12"/>
      <c r="N272" s="8">
        <f>IF(M272="",0,IF(M272="優勝",現行XD用点数換算表!$B$5,IF(M272="準優勝",現行XD用点数換算表!$C$5,IF(M272="ベスト4",現行XD用点数換算表!$D$5,IF(M272="ベスト8",現行XD用点数換算表!$E$5,IF(M272="ベスト16",現行XD用点数換算表!$F$5,IF(M272="ベスト32",現行XD用点数換算表!$G$5,"")))))))</f>
        <v>0</v>
      </c>
      <c r="O272" s="12"/>
      <c r="P272" s="8">
        <f>IF(O272="",0,IF(O272="優勝",現行XD用点数換算表!$B$6,IF(O272="準優勝",現行XD用点数換算表!$C$6,IF(O272="ベスト4",現行XD用点数換算表!$D$6,IF(O272="ベスト8",現行XD用点数換算表!$E$6,IF(O272="ベスト16",現行XD用点数換算表!$F$6,IF(O272="ベスト32",現行XD用点数換算表!$G$6,"")))))))</f>
        <v>0</v>
      </c>
      <c r="Q272" s="12"/>
      <c r="R272" s="8">
        <f>IF(Q272="",0,IF(Q272="優勝",現行XD用点数換算表!$B$7,IF(Q272="準優勝",現行XD用点数換算表!$C$7,IF(Q272="ベスト4",現行XD用点数換算表!$D$7,IF(Q272="ベスト8",現行XD用点数換算表!$E$7,現行XD用点数換算表!$F$7)))))</f>
        <v>0</v>
      </c>
      <c r="S272" s="12"/>
      <c r="T272" s="8">
        <f>IF(S272="",0,IF(S272="優勝",現行XD用点数換算表!$B$8,IF(S272="準優勝",現行XD用点数換算表!$C$8,IF(S272="ベスト4",現行XD用点数換算表!$D$8,IF(S272="ベスト8",現行XD用点数換算表!$E$8,現行XD用点数換算表!$F$8)))))</f>
        <v>0</v>
      </c>
      <c r="U272" s="12"/>
      <c r="V272" s="14">
        <f>IF(U272="",0,IF(U272="優勝",現行XD用点数換算表!$B$13,IF(U272="準優勝",現行XD用点数換算表!$C$13,IF(U272="ベスト4",現行XD用点数換算表!$D$13,現行XD用点数換算表!$E$13))))</f>
        <v>0</v>
      </c>
      <c r="W272" s="12"/>
      <c r="X272" s="8">
        <f>IF(W272="",0,IF(W272="優勝",現行XD用点数換算表!$B$14,IF(W272="準優勝",現行XD用点数換算表!$C$14,IF(W272="ベスト4",現行XD用点数換算表!$D$14,現行XD用点数換算表!$E$14))))</f>
        <v>0</v>
      </c>
      <c r="Y272" s="12"/>
      <c r="Z272" s="8">
        <f>IF(Y272="",0,IF(Y272="優勝",[5]現行XD用点数換算表!$B$15,IF(Y272="準優勝",[5]現行XD用点数換算表!$C$15,IF(Y272="ベスト4",[5]現行XD用点数換算表!$D$15,IF(Y272="ベスト8",[5]現行XD用点数換算表!$E$15,IF(Y272="ベスト16",[5]現行XD用点数換算表!$F$15,IF(Y272="ベスト32",[5]現行XD用点数換算表!$G$15,"")))))))</f>
        <v>0</v>
      </c>
      <c r="AA272" s="12"/>
      <c r="AB272" s="8">
        <f>IF(AA272="",0,IF(AA272="優勝",現行XD用点数換算表!$B$16,IF(AA272="準優勝",現行XD用点数換算表!$C$16,IF(AA272="ベスト4",現行XD用点数換算表!$D$16,IF(AA272="ベスト8",現行XD用点数換算表!$E$16,IF(AA272="ベスト16",現行XD用点数換算表!$F$16,IF(AA272="ベスト32",現行XD用点数換算表!$G$16,"")))))))</f>
        <v>0</v>
      </c>
      <c r="AC272" s="12"/>
      <c r="AD272" s="8">
        <f>IF(AC272="",0,IF(AC272="優勝",現行XD用点数換算表!$B$17,IF(AC272="準優勝",現行XD用点数換算表!$C$17,IF(AC272="ベスト4",現行XD用点数換算表!$D$17,IF(AC272="ベスト8",現行XD用点数換算表!$E$17,IF(AC272="ベスト16",現行XD用点数換算表!$F$17,IF(AC272="ベスト32",現行XD用点数換算表!$G$17,"")))))))</f>
        <v>0</v>
      </c>
      <c r="AE272" s="12"/>
      <c r="AF272" s="8">
        <f>IF(AE272="",0,IF(AE272="優勝",現行XD用点数換算表!$B$18,IF(AE272="準優勝",現行XD用点数換算表!$C$18,IF(AE272="ベスト4",現行XD用点数換算表!$D$18,IF(AE272="ベスト8",現行XD用点数換算表!$E$18,現行XD用点数換算表!$F$18)))))</f>
        <v>0</v>
      </c>
      <c r="AG272" s="12"/>
      <c r="AH272" s="8">
        <f>IF(AG272="",0,IF(AG272="優勝",現行XD用点数換算表!$B$19,IF(AG272="準優勝",現行XD用点数換算表!$C$19,IF(AG272="ベスト4",現行XD用点数換算表!$D$19,IF(AG272="ベスト8",現行XD用点数換算表!$E$19,現行XD用点数換算表!$F$19)))))</f>
        <v>0</v>
      </c>
      <c r="AI272" s="8">
        <f t="shared" si="29"/>
        <v>0</v>
      </c>
      <c r="AJ272" s="56">
        <f t="shared" si="31"/>
        <v>0</v>
      </c>
    </row>
    <row r="273" spans="1:36" ht="15" customHeight="1" x14ac:dyDescent="0.55000000000000004">
      <c r="A273" s="57"/>
      <c r="B273" s="12"/>
      <c r="C273" s="12"/>
      <c r="D273" s="12"/>
      <c r="E273" s="8"/>
      <c r="F273" s="8"/>
      <c r="G273" s="12"/>
      <c r="H273" s="13">
        <f>IF(G273="",0,IF(G273="優勝",現行XD用点数換算表!$B$2,IF(G273="準優勝",現行XD用点数換算表!$C$2,IF(G273="ベスト4",現行XD用点数換算表!$D$2,現行XD用点数換算表!$E$2))))</f>
        <v>0</v>
      </c>
      <c r="I273" s="12"/>
      <c r="J273" s="8">
        <f>IF(I273="",0,IF(I273="優勝",現行XD用点数換算表!$B$3,IF(I273="準優勝",現行XD用点数換算表!$C$3,IF(I273="ベスト4",現行XD用点数換算表!$D$3,現行XD用点数換算表!$E$3))))</f>
        <v>0</v>
      </c>
      <c r="K273" s="12"/>
      <c r="L273" s="8">
        <f>IF(K273="",0,IF(K273="優勝",[5]現行XD用点数換算表!$B$4,IF(K273="準優勝",[5]現行XD用点数換算表!$C$4,IF(K273="ベスト4",[5]現行XD用点数換算表!$D$4,IF(K273="ベスト8",[5]現行XD用点数換算表!$E$4,IF(K273="ベスト16",[5]現行XD用点数換算表!$F$4,IF(K273="ベスト32",[5]現行XD用点数換算表!$G$4,"")))))))</f>
        <v>0</v>
      </c>
      <c r="M273" s="12"/>
      <c r="N273" s="8">
        <f>IF(M273="",0,IF(M273="優勝",現行XD用点数換算表!$B$5,IF(M273="準優勝",現行XD用点数換算表!$C$5,IF(M273="ベスト4",現行XD用点数換算表!$D$5,IF(M273="ベスト8",現行XD用点数換算表!$E$5,IF(M273="ベスト16",現行XD用点数換算表!$F$5,IF(M273="ベスト32",現行XD用点数換算表!$G$5,"")))))))</f>
        <v>0</v>
      </c>
      <c r="O273" s="12"/>
      <c r="P273" s="8">
        <f>IF(O273="",0,IF(O273="優勝",現行XD用点数換算表!$B$6,IF(O273="準優勝",現行XD用点数換算表!$C$6,IF(O273="ベスト4",現行XD用点数換算表!$D$6,IF(O273="ベスト8",現行XD用点数換算表!$E$6,IF(O273="ベスト16",現行XD用点数換算表!$F$6,IF(O273="ベスト32",現行XD用点数換算表!$G$6,"")))))))</f>
        <v>0</v>
      </c>
      <c r="Q273" s="12"/>
      <c r="R273" s="8">
        <f>IF(Q273="",0,IF(Q273="優勝",現行XD用点数換算表!$B$7,IF(Q273="準優勝",現行XD用点数換算表!$C$7,IF(Q273="ベスト4",現行XD用点数換算表!$D$7,IF(Q273="ベスト8",現行XD用点数換算表!$E$7,現行XD用点数換算表!$F$7)))))</f>
        <v>0</v>
      </c>
      <c r="S273" s="12"/>
      <c r="T273" s="8">
        <f>IF(S273="",0,IF(S273="優勝",現行XD用点数換算表!$B$8,IF(S273="準優勝",現行XD用点数換算表!$C$8,IF(S273="ベスト4",現行XD用点数換算表!$D$8,IF(S273="ベスト8",現行XD用点数換算表!$E$8,現行XD用点数換算表!$F$8)))))</f>
        <v>0</v>
      </c>
      <c r="U273" s="12"/>
      <c r="V273" s="14">
        <f>IF(U273="",0,IF(U273="優勝",現行XD用点数換算表!$B$13,IF(U273="準優勝",現行XD用点数換算表!$C$13,IF(U273="ベスト4",現行XD用点数換算表!$D$13,現行XD用点数換算表!$E$13))))</f>
        <v>0</v>
      </c>
      <c r="W273" s="12"/>
      <c r="X273" s="8">
        <f>IF(W273="",0,IF(W273="優勝",現行XD用点数換算表!$B$14,IF(W273="準優勝",現行XD用点数換算表!$C$14,IF(W273="ベスト4",現行XD用点数換算表!$D$14,現行XD用点数換算表!$E$14))))</f>
        <v>0</v>
      </c>
      <c r="Y273" s="12"/>
      <c r="Z273" s="8">
        <f>IF(Y273="",0,IF(Y273="優勝",[5]現行XD用点数換算表!$B$15,IF(Y273="準優勝",[5]現行XD用点数換算表!$C$15,IF(Y273="ベスト4",[5]現行XD用点数換算表!$D$15,IF(Y273="ベスト8",[5]現行XD用点数換算表!$E$15,IF(Y273="ベスト16",[5]現行XD用点数換算表!$F$15,IF(Y273="ベスト32",[5]現行XD用点数換算表!$G$15,"")))))))</f>
        <v>0</v>
      </c>
      <c r="AA273" s="12"/>
      <c r="AB273" s="8">
        <f>IF(AA273="",0,IF(AA273="優勝",現行XD用点数換算表!$B$16,IF(AA273="準優勝",現行XD用点数換算表!$C$16,IF(AA273="ベスト4",現行XD用点数換算表!$D$16,IF(AA273="ベスト8",現行XD用点数換算表!$E$16,IF(AA273="ベスト16",現行XD用点数換算表!$F$16,IF(AA273="ベスト32",現行XD用点数換算表!$G$16,"")))))))</f>
        <v>0</v>
      </c>
      <c r="AC273" s="12"/>
      <c r="AD273" s="8">
        <f>IF(AC273="",0,IF(AC273="優勝",現行XD用点数換算表!$B$17,IF(AC273="準優勝",現行XD用点数換算表!$C$17,IF(AC273="ベスト4",現行XD用点数換算表!$D$17,IF(AC273="ベスト8",現行XD用点数換算表!$E$17,IF(AC273="ベスト16",現行XD用点数換算表!$F$17,IF(AC273="ベスト32",現行XD用点数換算表!$G$17,"")))))))</f>
        <v>0</v>
      </c>
      <c r="AE273" s="12"/>
      <c r="AF273" s="8">
        <f>IF(AE273="",0,IF(AE273="優勝",現行XD用点数換算表!$B$18,IF(AE273="準優勝",現行XD用点数換算表!$C$18,IF(AE273="ベスト4",現行XD用点数換算表!$D$18,IF(AE273="ベスト8",現行XD用点数換算表!$E$18,現行XD用点数換算表!$F$18)))))</f>
        <v>0</v>
      </c>
      <c r="AG273" s="12"/>
      <c r="AH273" s="8">
        <f>IF(AG273="",0,IF(AG273="優勝",現行XD用点数換算表!$B$19,IF(AG273="準優勝",現行XD用点数換算表!$C$19,IF(AG273="ベスト4",現行XD用点数換算表!$D$19,IF(AG273="ベスト8",現行XD用点数換算表!$E$19,現行XD用点数換算表!$F$19)))))</f>
        <v>0</v>
      </c>
      <c r="AI273" s="8">
        <f t="shared" si="29"/>
        <v>0</v>
      </c>
      <c r="AJ273" s="57"/>
    </row>
    <row r="274" spans="1:36" ht="15" customHeight="1" x14ac:dyDescent="0.55000000000000004">
      <c r="A274" s="56">
        <v>136</v>
      </c>
      <c r="B274" s="12"/>
      <c r="C274" s="12"/>
      <c r="D274" s="12"/>
      <c r="E274" s="8"/>
      <c r="F274" s="8"/>
      <c r="G274" s="12"/>
      <c r="H274" s="13">
        <f>IF(G274="",0,IF(G274="優勝",現行XD用点数換算表!$B$2,IF(G274="準優勝",現行XD用点数換算表!$C$2,IF(G274="ベスト4",現行XD用点数換算表!$D$2,現行XD用点数換算表!$E$2))))</f>
        <v>0</v>
      </c>
      <c r="I274" s="12"/>
      <c r="J274" s="8">
        <f>IF(I274="",0,IF(I274="優勝",現行XD用点数換算表!$B$3,IF(I274="準優勝",現行XD用点数換算表!$C$3,IF(I274="ベスト4",現行XD用点数換算表!$D$3,現行XD用点数換算表!$E$3))))</f>
        <v>0</v>
      </c>
      <c r="K274" s="12"/>
      <c r="L274" s="8">
        <f>IF(K274="",0,IF(K274="優勝",[5]現行XD用点数換算表!$B$4,IF(K274="準優勝",[5]現行XD用点数換算表!$C$4,IF(K274="ベスト4",[5]現行XD用点数換算表!$D$4,IF(K274="ベスト8",[5]現行XD用点数換算表!$E$4,IF(K274="ベスト16",[5]現行XD用点数換算表!$F$4,IF(K274="ベスト32",[5]現行XD用点数換算表!$G$4,"")))))))</f>
        <v>0</v>
      </c>
      <c r="M274" s="12"/>
      <c r="N274" s="8">
        <f>IF(M274="",0,IF(M274="優勝",現行XD用点数換算表!$B$5,IF(M274="準優勝",現行XD用点数換算表!$C$5,IF(M274="ベスト4",現行XD用点数換算表!$D$5,IF(M274="ベスト8",現行XD用点数換算表!$E$5,IF(M274="ベスト16",現行XD用点数換算表!$F$5,IF(M274="ベスト32",現行XD用点数換算表!$G$5,"")))))))</f>
        <v>0</v>
      </c>
      <c r="O274" s="12"/>
      <c r="P274" s="8">
        <f>IF(O274="",0,IF(O274="優勝",現行XD用点数換算表!$B$6,IF(O274="準優勝",現行XD用点数換算表!$C$6,IF(O274="ベスト4",現行XD用点数換算表!$D$6,IF(O274="ベスト8",現行XD用点数換算表!$E$6,IF(O274="ベスト16",現行XD用点数換算表!$F$6,IF(O274="ベスト32",現行XD用点数換算表!$G$6,"")))))))</f>
        <v>0</v>
      </c>
      <c r="Q274" s="12"/>
      <c r="R274" s="8">
        <f>IF(Q274="",0,IF(Q274="優勝",現行XD用点数換算表!$B$7,IF(Q274="準優勝",現行XD用点数換算表!$C$7,IF(Q274="ベスト4",現行XD用点数換算表!$D$7,IF(Q274="ベスト8",現行XD用点数換算表!$E$7,現行XD用点数換算表!$F$7)))))</f>
        <v>0</v>
      </c>
      <c r="S274" s="12"/>
      <c r="T274" s="8">
        <f>IF(S274="",0,IF(S274="優勝",現行XD用点数換算表!$B$8,IF(S274="準優勝",現行XD用点数換算表!$C$8,IF(S274="ベスト4",現行XD用点数換算表!$D$8,IF(S274="ベスト8",現行XD用点数換算表!$E$8,現行XD用点数換算表!$F$8)))))</f>
        <v>0</v>
      </c>
      <c r="U274" s="12"/>
      <c r="V274" s="14">
        <f>IF(U274="",0,IF(U274="優勝",現行XD用点数換算表!$B$13,IF(U274="準優勝",現行XD用点数換算表!$C$13,IF(U274="ベスト4",現行XD用点数換算表!$D$13,現行XD用点数換算表!$E$13))))</f>
        <v>0</v>
      </c>
      <c r="W274" s="12"/>
      <c r="X274" s="8">
        <f>IF(W274="",0,IF(W274="優勝",現行XD用点数換算表!$B$14,IF(W274="準優勝",現行XD用点数換算表!$C$14,IF(W274="ベスト4",現行XD用点数換算表!$D$14,現行XD用点数換算表!$E$14))))</f>
        <v>0</v>
      </c>
      <c r="Y274" s="12"/>
      <c r="Z274" s="8">
        <f>IF(Y274="",0,IF(Y274="優勝",[5]現行XD用点数換算表!$B$15,IF(Y274="準優勝",[5]現行XD用点数換算表!$C$15,IF(Y274="ベスト4",[5]現行XD用点数換算表!$D$15,IF(Y274="ベスト8",[5]現行XD用点数換算表!$E$15,IF(Y274="ベスト16",[5]現行XD用点数換算表!$F$15,IF(Y274="ベスト32",[5]現行XD用点数換算表!$G$15,"")))))))</f>
        <v>0</v>
      </c>
      <c r="AA274" s="12"/>
      <c r="AB274" s="8">
        <f>IF(AA274="",0,IF(AA274="優勝",現行XD用点数換算表!$B$16,IF(AA274="準優勝",現行XD用点数換算表!$C$16,IF(AA274="ベスト4",現行XD用点数換算表!$D$16,IF(AA274="ベスト8",現行XD用点数換算表!$E$16,IF(AA274="ベスト16",現行XD用点数換算表!$F$16,IF(AA274="ベスト32",現行XD用点数換算表!$G$16,"")))))))</f>
        <v>0</v>
      </c>
      <c r="AC274" s="12"/>
      <c r="AD274" s="8">
        <f>IF(AC274="",0,IF(AC274="優勝",現行XD用点数換算表!$B$17,IF(AC274="準優勝",現行XD用点数換算表!$C$17,IF(AC274="ベスト4",現行XD用点数換算表!$D$17,IF(AC274="ベスト8",現行XD用点数換算表!$E$17,IF(AC274="ベスト16",現行XD用点数換算表!$F$17,IF(AC274="ベスト32",現行XD用点数換算表!$G$17,"")))))))</f>
        <v>0</v>
      </c>
      <c r="AE274" s="12"/>
      <c r="AF274" s="8">
        <f>IF(AE274="",0,IF(AE274="優勝",現行XD用点数換算表!$B$18,IF(AE274="準優勝",現行XD用点数換算表!$C$18,IF(AE274="ベスト4",現行XD用点数換算表!$D$18,IF(AE274="ベスト8",現行XD用点数換算表!$E$18,現行XD用点数換算表!$F$18)))))</f>
        <v>0</v>
      </c>
      <c r="AG274" s="12"/>
      <c r="AH274" s="8">
        <f>IF(AG274="",0,IF(AG274="優勝",現行XD用点数換算表!$B$19,IF(AG274="準優勝",現行XD用点数換算表!$C$19,IF(AG274="ベスト4",現行XD用点数換算表!$D$19,IF(AG274="ベスト8",現行XD用点数換算表!$E$19,現行XD用点数換算表!$F$19)))))</f>
        <v>0</v>
      </c>
      <c r="AI274" s="8">
        <f t="shared" si="29"/>
        <v>0</v>
      </c>
      <c r="AJ274" s="56">
        <f t="shared" si="31"/>
        <v>0</v>
      </c>
    </row>
    <row r="275" spans="1:36" ht="15" customHeight="1" x14ac:dyDescent="0.55000000000000004">
      <c r="A275" s="57"/>
      <c r="B275" s="12"/>
      <c r="C275" s="12"/>
      <c r="D275" s="12"/>
      <c r="E275" s="8"/>
      <c r="F275" s="8"/>
      <c r="G275" s="12"/>
      <c r="H275" s="13">
        <f>IF(G275="",0,IF(G275="優勝",現行XD用点数換算表!$B$2,IF(G275="準優勝",現行XD用点数換算表!$C$2,IF(G275="ベスト4",現行XD用点数換算表!$D$2,現行XD用点数換算表!$E$2))))</f>
        <v>0</v>
      </c>
      <c r="I275" s="12"/>
      <c r="J275" s="8">
        <f>IF(I275="",0,IF(I275="優勝",現行XD用点数換算表!$B$3,IF(I275="準優勝",現行XD用点数換算表!$C$3,IF(I275="ベスト4",現行XD用点数換算表!$D$3,現行XD用点数換算表!$E$3))))</f>
        <v>0</v>
      </c>
      <c r="K275" s="12"/>
      <c r="L275" s="8">
        <f>IF(K275="",0,IF(K275="優勝",[5]現行XD用点数換算表!$B$4,IF(K275="準優勝",[5]現行XD用点数換算表!$C$4,IF(K275="ベスト4",[5]現行XD用点数換算表!$D$4,IF(K275="ベスト8",[5]現行XD用点数換算表!$E$4,IF(K275="ベスト16",[5]現行XD用点数換算表!$F$4,IF(K275="ベスト32",[5]現行XD用点数換算表!$G$4,"")))))))</f>
        <v>0</v>
      </c>
      <c r="M275" s="12"/>
      <c r="N275" s="8">
        <f>IF(M275="",0,IF(M275="優勝",現行XD用点数換算表!$B$5,IF(M275="準優勝",現行XD用点数換算表!$C$5,IF(M275="ベスト4",現行XD用点数換算表!$D$5,IF(M275="ベスト8",現行XD用点数換算表!$E$5,IF(M275="ベスト16",現行XD用点数換算表!$F$5,IF(M275="ベスト32",現行XD用点数換算表!$G$5,"")))))))</f>
        <v>0</v>
      </c>
      <c r="O275" s="12"/>
      <c r="P275" s="8">
        <f>IF(O275="",0,IF(O275="優勝",現行XD用点数換算表!$B$6,IF(O275="準優勝",現行XD用点数換算表!$C$6,IF(O275="ベスト4",現行XD用点数換算表!$D$6,IF(O275="ベスト8",現行XD用点数換算表!$E$6,IF(O275="ベスト16",現行XD用点数換算表!$F$6,IF(O275="ベスト32",現行XD用点数換算表!$G$6,"")))))))</f>
        <v>0</v>
      </c>
      <c r="Q275" s="12"/>
      <c r="R275" s="8">
        <f>IF(Q275="",0,IF(Q275="優勝",現行XD用点数換算表!$B$7,IF(Q275="準優勝",現行XD用点数換算表!$C$7,IF(Q275="ベスト4",現行XD用点数換算表!$D$7,IF(Q275="ベスト8",現行XD用点数換算表!$E$7,現行XD用点数換算表!$F$7)))))</f>
        <v>0</v>
      </c>
      <c r="S275" s="12"/>
      <c r="T275" s="8">
        <f>IF(S275="",0,IF(S275="優勝",現行XD用点数換算表!$B$8,IF(S275="準優勝",現行XD用点数換算表!$C$8,IF(S275="ベスト4",現行XD用点数換算表!$D$8,IF(S275="ベスト8",現行XD用点数換算表!$E$8,現行XD用点数換算表!$F$8)))))</f>
        <v>0</v>
      </c>
      <c r="U275" s="12"/>
      <c r="V275" s="14">
        <f>IF(U275="",0,IF(U275="優勝",現行XD用点数換算表!$B$13,IF(U275="準優勝",現行XD用点数換算表!$C$13,IF(U275="ベスト4",現行XD用点数換算表!$D$13,現行XD用点数換算表!$E$13))))</f>
        <v>0</v>
      </c>
      <c r="W275" s="12"/>
      <c r="X275" s="8">
        <f>IF(W275="",0,IF(W275="優勝",現行XD用点数換算表!$B$14,IF(W275="準優勝",現行XD用点数換算表!$C$14,IF(W275="ベスト4",現行XD用点数換算表!$D$14,現行XD用点数換算表!$E$14))))</f>
        <v>0</v>
      </c>
      <c r="Y275" s="12"/>
      <c r="Z275" s="8">
        <f>IF(Y275="",0,IF(Y275="優勝",[5]現行XD用点数換算表!$B$15,IF(Y275="準優勝",[5]現行XD用点数換算表!$C$15,IF(Y275="ベスト4",[5]現行XD用点数換算表!$D$15,IF(Y275="ベスト8",[5]現行XD用点数換算表!$E$15,IF(Y275="ベスト16",[5]現行XD用点数換算表!$F$15,IF(Y275="ベスト32",[5]現行XD用点数換算表!$G$15,"")))))))</f>
        <v>0</v>
      </c>
      <c r="AA275" s="12"/>
      <c r="AB275" s="8">
        <f>IF(AA275="",0,IF(AA275="優勝",現行XD用点数換算表!$B$16,IF(AA275="準優勝",現行XD用点数換算表!$C$16,IF(AA275="ベスト4",現行XD用点数換算表!$D$16,IF(AA275="ベスト8",現行XD用点数換算表!$E$16,IF(AA275="ベスト16",現行XD用点数換算表!$F$16,IF(AA275="ベスト32",現行XD用点数換算表!$G$16,"")))))))</f>
        <v>0</v>
      </c>
      <c r="AC275" s="12"/>
      <c r="AD275" s="8">
        <f>IF(AC275="",0,IF(AC275="優勝",現行XD用点数換算表!$B$17,IF(AC275="準優勝",現行XD用点数換算表!$C$17,IF(AC275="ベスト4",現行XD用点数換算表!$D$17,IF(AC275="ベスト8",現行XD用点数換算表!$E$17,IF(AC275="ベスト16",現行XD用点数換算表!$F$17,IF(AC275="ベスト32",現行XD用点数換算表!$G$17,"")))))))</f>
        <v>0</v>
      </c>
      <c r="AE275" s="12"/>
      <c r="AF275" s="8">
        <f>IF(AE275="",0,IF(AE275="優勝",現行XD用点数換算表!$B$18,IF(AE275="準優勝",現行XD用点数換算表!$C$18,IF(AE275="ベスト4",現行XD用点数換算表!$D$18,IF(AE275="ベスト8",現行XD用点数換算表!$E$18,現行XD用点数換算表!$F$18)))))</f>
        <v>0</v>
      </c>
      <c r="AG275" s="12"/>
      <c r="AH275" s="8">
        <f>IF(AG275="",0,IF(AG275="優勝",現行XD用点数換算表!$B$19,IF(AG275="準優勝",現行XD用点数換算表!$C$19,IF(AG275="ベスト4",現行XD用点数換算表!$D$19,IF(AG275="ベスト8",現行XD用点数換算表!$E$19,現行XD用点数換算表!$F$19)))))</f>
        <v>0</v>
      </c>
      <c r="AI275" s="8">
        <f t="shared" si="29"/>
        <v>0</v>
      </c>
      <c r="AJ275" s="57"/>
    </row>
    <row r="276" spans="1:36" ht="15" customHeight="1" x14ac:dyDescent="0.55000000000000004">
      <c r="A276" s="56">
        <v>137</v>
      </c>
      <c r="B276" s="12"/>
      <c r="C276" s="12"/>
      <c r="D276" s="12"/>
      <c r="E276" s="8"/>
      <c r="F276" s="8"/>
      <c r="G276" s="12"/>
      <c r="H276" s="13">
        <f>IF(G276="",0,IF(G276="優勝",現行XD用点数換算表!$B$2,IF(G276="準優勝",現行XD用点数換算表!$C$2,IF(G276="ベスト4",現行XD用点数換算表!$D$2,現行XD用点数換算表!$E$2))))</f>
        <v>0</v>
      </c>
      <c r="I276" s="12"/>
      <c r="J276" s="8">
        <f>IF(I276="",0,IF(I276="優勝",現行XD用点数換算表!$B$3,IF(I276="準優勝",現行XD用点数換算表!$C$3,IF(I276="ベスト4",現行XD用点数換算表!$D$3,現行XD用点数換算表!$E$3))))</f>
        <v>0</v>
      </c>
      <c r="K276" s="12"/>
      <c r="L276" s="8">
        <f>IF(K276="",0,IF(K276="優勝",[5]現行XD用点数換算表!$B$4,IF(K276="準優勝",[5]現行XD用点数換算表!$C$4,IF(K276="ベスト4",[5]現行XD用点数換算表!$D$4,IF(K276="ベスト8",[5]現行XD用点数換算表!$E$4,IF(K276="ベスト16",[5]現行XD用点数換算表!$F$4,IF(K276="ベスト32",[5]現行XD用点数換算表!$G$4,"")))))))</f>
        <v>0</v>
      </c>
      <c r="M276" s="12"/>
      <c r="N276" s="8">
        <f>IF(M276="",0,IF(M276="優勝",現行XD用点数換算表!$B$5,IF(M276="準優勝",現行XD用点数換算表!$C$5,IF(M276="ベスト4",現行XD用点数換算表!$D$5,IF(M276="ベスト8",現行XD用点数換算表!$E$5,IF(M276="ベスト16",現行XD用点数換算表!$F$5,IF(M276="ベスト32",現行XD用点数換算表!$G$5,"")))))))</f>
        <v>0</v>
      </c>
      <c r="O276" s="12"/>
      <c r="P276" s="8">
        <f>IF(O276="",0,IF(O276="優勝",現行XD用点数換算表!$B$6,IF(O276="準優勝",現行XD用点数換算表!$C$6,IF(O276="ベスト4",現行XD用点数換算表!$D$6,IF(O276="ベスト8",現行XD用点数換算表!$E$6,IF(O276="ベスト16",現行XD用点数換算表!$F$6,IF(O276="ベスト32",現行XD用点数換算表!$G$6,"")))))))</f>
        <v>0</v>
      </c>
      <c r="Q276" s="12"/>
      <c r="R276" s="8">
        <f>IF(Q276="",0,IF(Q276="優勝",現行XD用点数換算表!$B$7,IF(Q276="準優勝",現行XD用点数換算表!$C$7,IF(Q276="ベスト4",現行XD用点数換算表!$D$7,IF(Q276="ベスト8",現行XD用点数換算表!$E$7,現行XD用点数換算表!$F$7)))))</f>
        <v>0</v>
      </c>
      <c r="S276" s="12"/>
      <c r="T276" s="8">
        <f>IF(S276="",0,IF(S276="優勝",現行XD用点数換算表!$B$8,IF(S276="準優勝",現行XD用点数換算表!$C$8,IF(S276="ベスト4",現行XD用点数換算表!$D$8,IF(S276="ベスト8",現行XD用点数換算表!$E$8,現行XD用点数換算表!$F$8)))))</f>
        <v>0</v>
      </c>
      <c r="U276" s="12"/>
      <c r="V276" s="14">
        <f>IF(U276="",0,IF(U276="優勝",現行XD用点数換算表!$B$13,IF(U276="準優勝",現行XD用点数換算表!$C$13,IF(U276="ベスト4",現行XD用点数換算表!$D$13,現行XD用点数換算表!$E$13))))</f>
        <v>0</v>
      </c>
      <c r="W276" s="12"/>
      <c r="X276" s="8">
        <f>IF(W276="",0,IF(W276="優勝",現行XD用点数換算表!$B$14,IF(W276="準優勝",現行XD用点数換算表!$C$14,IF(W276="ベスト4",現行XD用点数換算表!$D$14,現行XD用点数換算表!$E$14))))</f>
        <v>0</v>
      </c>
      <c r="Y276" s="12"/>
      <c r="Z276" s="8">
        <f>IF(Y276="",0,IF(Y276="優勝",[5]現行XD用点数換算表!$B$15,IF(Y276="準優勝",[5]現行XD用点数換算表!$C$15,IF(Y276="ベスト4",[5]現行XD用点数換算表!$D$15,IF(Y276="ベスト8",[5]現行XD用点数換算表!$E$15,IF(Y276="ベスト16",[5]現行XD用点数換算表!$F$15,IF(Y276="ベスト32",[5]現行XD用点数換算表!$G$15,"")))))))</f>
        <v>0</v>
      </c>
      <c r="AA276" s="12"/>
      <c r="AB276" s="8">
        <f>IF(AA276="",0,IF(AA276="優勝",現行XD用点数換算表!$B$16,IF(AA276="準優勝",現行XD用点数換算表!$C$16,IF(AA276="ベスト4",現行XD用点数換算表!$D$16,IF(AA276="ベスト8",現行XD用点数換算表!$E$16,IF(AA276="ベスト16",現行XD用点数換算表!$F$16,IF(AA276="ベスト32",現行XD用点数換算表!$G$16,"")))))))</f>
        <v>0</v>
      </c>
      <c r="AC276" s="12"/>
      <c r="AD276" s="8">
        <f>IF(AC276="",0,IF(AC276="優勝",現行XD用点数換算表!$B$17,IF(AC276="準優勝",現行XD用点数換算表!$C$17,IF(AC276="ベスト4",現行XD用点数換算表!$D$17,IF(AC276="ベスト8",現行XD用点数換算表!$E$17,IF(AC276="ベスト16",現行XD用点数換算表!$F$17,IF(AC276="ベスト32",現行XD用点数換算表!$G$17,"")))))))</f>
        <v>0</v>
      </c>
      <c r="AE276" s="12"/>
      <c r="AF276" s="8">
        <f>IF(AE276="",0,IF(AE276="優勝",現行XD用点数換算表!$B$18,IF(AE276="準優勝",現行XD用点数換算表!$C$18,IF(AE276="ベスト4",現行XD用点数換算表!$D$18,IF(AE276="ベスト8",現行XD用点数換算表!$E$18,現行XD用点数換算表!$F$18)))))</f>
        <v>0</v>
      </c>
      <c r="AG276" s="12"/>
      <c r="AH276" s="8">
        <f>IF(AG276="",0,IF(AG276="優勝",現行XD用点数換算表!$B$19,IF(AG276="準優勝",現行XD用点数換算表!$C$19,IF(AG276="ベスト4",現行XD用点数換算表!$D$19,IF(AG276="ベスト8",現行XD用点数換算表!$E$19,現行XD用点数換算表!$F$19)))))</f>
        <v>0</v>
      </c>
      <c r="AI276" s="8">
        <f t="shared" si="29"/>
        <v>0</v>
      </c>
      <c r="AJ276" s="56">
        <f t="shared" si="31"/>
        <v>0</v>
      </c>
    </row>
    <row r="277" spans="1:36" ht="15" customHeight="1" x14ac:dyDescent="0.55000000000000004">
      <c r="A277" s="57"/>
      <c r="B277" s="12"/>
      <c r="C277" s="12"/>
      <c r="D277" s="12"/>
      <c r="E277" s="8"/>
      <c r="F277" s="8"/>
      <c r="G277" s="12"/>
      <c r="H277" s="13">
        <f>IF(G277="",0,IF(G277="優勝",現行XD用点数換算表!$B$2,IF(G277="準優勝",現行XD用点数換算表!$C$2,IF(G277="ベスト4",現行XD用点数換算表!$D$2,現行XD用点数換算表!$E$2))))</f>
        <v>0</v>
      </c>
      <c r="I277" s="12"/>
      <c r="J277" s="8">
        <f>IF(I277="",0,IF(I277="優勝",現行XD用点数換算表!$B$3,IF(I277="準優勝",現行XD用点数換算表!$C$3,IF(I277="ベスト4",現行XD用点数換算表!$D$3,現行XD用点数換算表!$E$3))))</f>
        <v>0</v>
      </c>
      <c r="K277" s="12"/>
      <c r="L277" s="8">
        <f>IF(K277="",0,IF(K277="優勝",[5]現行XD用点数換算表!$B$4,IF(K277="準優勝",[5]現行XD用点数換算表!$C$4,IF(K277="ベスト4",[5]現行XD用点数換算表!$D$4,IF(K277="ベスト8",[5]現行XD用点数換算表!$E$4,IF(K277="ベスト16",[5]現行XD用点数換算表!$F$4,IF(K277="ベスト32",[5]現行XD用点数換算表!$G$4,"")))))))</f>
        <v>0</v>
      </c>
      <c r="M277" s="12"/>
      <c r="N277" s="8">
        <f>IF(M277="",0,IF(M277="優勝",現行XD用点数換算表!$B$5,IF(M277="準優勝",現行XD用点数換算表!$C$5,IF(M277="ベスト4",現行XD用点数換算表!$D$5,IF(M277="ベスト8",現行XD用点数換算表!$E$5,IF(M277="ベスト16",現行XD用点数換算表!$F$5,IF(M277="ベスト32",現行XD用点数換算表!$G$5,"")))))))</f>
        <v>0</v>
      </c>
      <c r="O277" s="12"/>
      <c r="P277" s="8">
        <f>IF(O277="",0,IF(O277="優勝",現行XD用点数換算表!$B$6,IF(O277="準優勝",現行XD用点数換算表!$C$6,IF(O277="ベスト4",現行XD用点数換算表!$D$6,IF(O277="ベスト8",現行XD用点数換算表!$E$6,IF(O277="ベスト16",現行XD用点数換算表!$F$6,IF(O277="ベスト32",現行XD用点数換算表!$G$6,"")))))))</f>
        <v>0</v>
      </c>
      <c r="Q277" s="12"/>
      <c r="R277" s="8">
        <f>IF(Q277="",0,IF(Q277="優勝",現行XD用点数換算表!$B$7,IF(Q277="準優勝",現行XD用点数換算表!$C$7,IF(Q277="ベスト4",現行XD用点数換算表!$D$7,IF(Q277="ベスト8",現行XD用点数換算表!$E$7,現行XD用点数換算表!$F$7)))))</f>
        <v>0</v>
      </c>
      <c r="S277" s="12"/>
      <c r="T277" s="8">
        <f>IF(S277="",0,IF(S277="優勝",現行XD用点数換算表!$B$8,IF(S277="準優勝",現行XD用点数換算表!$C$8,IF(S277="ベスト4",現行XD用点数換算表!$D$8,IF(S277="ベスト8",現行XD用点数換算表!$E$8,現行XD用点数換算表!$F$8)))))</f>
        <v>0</v>
      </c>
      <c r="U277" s="12"/>
      <c r="V277" s="14">
        <f>IF(U277="",0,IF(U277="優勝",現行XD用点数換算表!$B$13,IF(U277="準優勝",現行XD用点数換算表!$C$13,IF(U277="ベスト4",現行XD用点数換算表!$D$13,現行XD用点数換算表!$E$13))))</f>
        <v>0</v>
      </c>
      <c r="W277" s="12"/>
      <c r="X277" s="8">
        <f>IF(W277="",0,IF(W277="優勝",現行XD用点数換算表!$B$14,IF(W277="準優勝",現行XD用点数換算表!$C$14,IF(W277="ベスト4",現行XD用点数換算表!$D$14,現行XD用点数換算表!$E$14))))</f>
        <v>0</v>
      </c>
      <c r="Y277" s="12"/>
      <c r="Z277" s="8">
        <f>IF(Y277="",0,IF(Y277="優勝",[5]現行XD用点数換算表!$B$15,IF(Y277="準優勝",[5]現行XD用点数換算表!$C$15,IF(Y277="ベスト4",[5]現行XD用点数換算表!$D$15,IF(Y277="ベスト8",[5]現行XD用点数換算表!$E$15,IF(Y277="ベスト16",[5]現行XD用点数換算表!$F$15,IF(Y277="ベスト32",[5]現行XD用点数換算表!$G$15,"")))))))</f>
        <v>0</v>
      </c>
      <c r="AA277" s="12"/>
      <c r="AB277" s="8">
        <f>IF(AA277="",0,IF(AA277="優勝",現行XD用点数換算表!$B$16,IF(AA277="準優勝",現行XD用点数換算表!$C$16,IF(AA277="ベスト4",現行XD用点数換算表!$D$16,IF(AA277="ベスト8",現行XD用点数換算表!$E$16,IF(AA277="ベスト16",現行XD用点数換算表!$F$16,IF(AA277="ベスト32",現行XD用点数換算表!$G$16,"")))))))</f>
        <v>0</v>
      </c>
      <c r="AC277" s="12"/>
      <c r="AD277" s="8">
        <f>IF(AC277="",0,IF(AC277="優勝",現行XD用点数換算表!$B$17,IF(AC277="準優勝",現行XD用点数換算表!$C$17,IF(AC277="ベスト4",現行XD用点数換算表!$D$17,IF(AC277="ベスト8",現行XD用点数換算表!$E$17,IF(AC277="ベスト16",現行XD用点数換算表!$F$17,IF(AC277="ベスト32",現行XD用点数換算表!$G$17,"")))))))</f>
        <v>0</v>
      </c>
      <c r="AE277" s="12"/>
      <c r="AF277" s="8">
        <f>IF(AE277="",0,IF(AE277="優勝",現行XD用点数換算表!$B$18,IF(AE277="準優勝",現行XD用点数換算表!$C$18,IF(AE277="ベスト4",現行XD用点数換算表!$D$18,IF(AE277="ベスト8",現行XD用点数換算表!$E$18,現行XD用点数換算表!$F$18)))))</f>
        <v>0</v>
      </c>
      <c r="AG277" s="12"/>
      <c r="AH277" s="8">
        <f>IF(AG277="",0,IF(AG277="優勝",現行XD用点数換算表!$B$19,IF(AG277="準優勝",現行XD用点数換算表!$C$19,IF(AG277="ベスト4",現行XD用点数換算表!$D$19,IF(AG277="ベスト8",現行XD用点数換算表!$E$19,現行XD用点数換算表!$F$19)))))</f>
        <v>0</v>
      </c>
      <c r="AI277" s="8">
        <f t="shared" si="29"/>
        <v>0</v>
      </c>
      <c r="AJ277" s="57"/>
    </row>
    <row r="278" spans="1:36" ht="15" customHeight="1" x14ac:dyDescent="0.55000000000000004">
      <c r="A278" s="56">
        <v>138</v>
      </c>
      <c r="B278" s="12"/>
      <c r="C278" s="12"/>
      <c r="D278" s="12"/>
      <c r="E278" s="8"/>
      <c r="F278" s="8"/>
      <c r="G278" s="12"/>
      <c r="H278" s="13">
        <f>IF(G278="",0,IF(G278="優勝",現行XD用点数換算表!$B$2,IF(G278="準優勝",現行XD用点数換算表!$C$2,IF(G278="ベスト4",現行XD用点数換算表!$D$2,現行XD用点数換算表!$E$2))))</f>
        <v>0</v>
      </c>
      <c r="I278" s="12"/>
      <c r="J278" s="8">
        <f>IF(I278="",0,IF(I278="優勝",現行XD用点数換算表!$B$3,IF(I278="準優勝",現行XD用点数換算表!$C$3,IF(I278="ベスト4",現行XD用点数換算表!$D$3,現行XD用点数換算表!$E$3))))</f>
        <v>0</v>
      </c>
      <c r="K278" s="12"/>
      <c r="L278" s="8">
        <f>IF(K278="",0,IF(K278="優勝",[5]現行XD用点数換算表!$B$4,IF(K278="準優勝",[5]現行XD用点数換算表!$C$4,IF(K278="ベスト4",[5]現行XD用点数換算表!$D$4,IF(K278="ベスト8",[5]現行XD用点数換算表!$E$4,IF(K278="ベスト16",[5]現行XD用点数換算表!$F$4,IF(K278="ベスト32",[5]現行XD用点数換算表!$G$4,"")))))))</f>
        <v>0</v>
      </c>
      <c r="M278" s="12"/>
      <c r="N278" s="8">
        <f>IF(M278="",0,IF(M278="優勝",現行XD用点数換算表!$B$5,IF(M278="準優勝",現行XD用点数換算表!$C$5,IF(M278="ベスト4",現行XD用点数換算表!$D$5,IF(M278="ベスト8",現行XD用点数換算表!$E$5,IF(M278="ベスト16",現行XD用点数換算表!$F$5,IF(M278="ベスト32",現行XD用点数換算表!$G$5,"")))))))</f>
        <v>0</v>
      </c>
      <c r="O278" s="12"/>
      <c r="P278" s="8">
        <f>IF(O278="",0,IF(O278="優勝",現行XD用点数換算表!$B$6,IF(O278="準優勝",現行XD用点数換算表!$C$6,IF(O278="ベスト4",現行XD用点数換算表!$D$6,IF(O278="ベスト8",現行XD用点数換算表!$E$6,IF(O278="ベスト16",現行XD用点数換算表!$F$6,IF(O278="ベスト32",現行XD用点数換算表!$G$6,"")))))))</f>
        <v>0</v>
      </c>
      <c r="Q278" s="12"/>
      <c r="R278" s="8">
        <f>IF(Q278="",0,IF(Q278="優勝",現行XD用点数換算表!$B$7,IF(Q278="準優勝",現行XD用点数換算表!$C$7,IF(Q278="ベスト4",現行XD用点数換算表!$D$7,IF(Q278="ベスト8",現行XD用点数換算表!$E$7,現行XD用点数換算表!$F$7)))))</f>
        <v>0</v>
      </c>
      <c r="S278" s="12"/>
      <c r="T278" s="8">
        <f>IF(S278="",0,IF(S278="優勝",現行XD用点数換算表!$B$8,IF(S278="準優勝",現行XD用点数換算表!$C$8,IF(S278="ベスト4",現行XD用点数換算表!$D$8,IF(S278="ベスト8",現行XD用点数換算表!$E$8,現行XD用点数換算表!$F$8)))))</f>
        <v>0</v>
      </c>
      <c r="U278" s="12"/>
      <c r="V278" s="14">
        <f>IF(U278="",0,IF(U278="優勝",現行XD用点数換算表!$B$13,IF(U278="準優勝",現行XD用点数換算表!$C$13,IF(U278="ベスト4",現行XD用点数換算表!$D$13,現行XD用点数換算表!$E$13))))</f>
        <v>0</v>
      </c>
      <c r="W278" s="12"/>
      <c r="X278" s="8">
        <f>IF(W278="",0,IF(W278="優勝",現行XD用点数換算表!$B$14,IF(W278="準優勝",現行XD用点数換算表!$C$14,IF(W278="ベスト4",現行XD用点数換算表!$D$14,現行XD用点数換算表!$E$14))))</f>
        <v>0</v>
      </c>
      <c r="Y278" s="12"/>
      <c r="Z278" s="8">
        <f>IF(Y278="",0,IF(Y278="優勝",[5]現行XD用点数換算表!$B$15,IF(Y278="準優勝",[5]現行XD用点数換算表!$C$15,IF(Y278="ベスト4",[5]現行XD用点数換算表!$D$15,IF(Y278="ベスト8",[5]現行XD用点数換算表!$E$15,IF(Y278="ベスト16",[5]現行XD用点数換算表!$F$15,IF(Y278="ベスト32",[5]現行XD用点数換算表!$G$15,"")))))))</f>
        <v>0</v>
      </c>
      <c r="AA278" s="12"/>
      <c r="AB278" s="8">
        <f>IF(AA278="",0,IF(AA278="優勝",現行XD用点数換算表!$B$16,IF(AA278="準優勝",現行XD用点数換算表!$C$16,IF(AA278="ベスト4",現行XD用点数換算表!$D$16,IF(AA278="ベスト8",現行XD用点数換算表!$E$16,IF(AA278="ベスト16",現行XD用点数換算表!$F$16,IF(AA278="ベスト32",現行XD用点数換算表!$G$16,"")))))))</f>
        <v>0</v>
      </c>
      <c r="AC278" s="12"/>
      <c r="AD278" s="8">
        <f>IF(AC278="",0,IF(AC278="優勝",現行XD用点数換算表!$B$17,IF(AC278="準優勝",現行XD用点数換算表!$C$17,IF(AC278="ベスト4",現行XD用点数換算表!$D$17,IF(AC278="ベスト8",現行XD用点数換算表!$E$17,IF(AC278="ベスト16",現行XD用点数換算表!$F$17,IF(AC278="ベスト32",現行XD用点数換算表!$G$17,"")))))))</f>
        <v>0</v>
      </c>
      <c r="AE278" s="12"/>
      <c r="AF278" s="8">
        <f>IF(AE278="",0,IF(AE278="優勝",現行XD用点数換算表!$B$18,IF(AE278="準優勝",現行XD用点数換算表!$C$18,IF(AE278="ベスト4",現行XD用点数換算表!$D$18,IF(AE278="ベスト8",現行XD用点数換算表!$E$18,現行XD用点数換算表!$F$18)))))</f>
        <v>0</v>
      </c>
      <c r="AG278" s="12"/>
      <c r="AH278" s="8">
        <f>IF(AG278="",0,IF(AG278="優勝",現行XD用点数換算表!$B$19,IF(AG278="準優勝",現行XD用点数換算表!$C$19,IF(AG278="ベスト4",現行XD用点数換算表!$D$19,IF(AG278="ベスト8",現行XD用点数換算表!$E$19,現行XD用点数換算表!$F$19)))))</f>
        <v>0</v>
      </c>
      <c r="AI278" s="8">
        <f t="shared" si="29"/>
        <v>0</v>
      </c>
      <c r="AJ278" s="56">
        <f t="shared" si="31"/>
        <v>0</v>
      </c>
    </row>
    <row r="279" spans="1:36" ht="15" customHeight="1" x14ac:dyDescent="0.55000000000000004">
      <c r="A279" s="57"/>
      <c r="B279" s="12"/>
      <c r="C279" s="12"/>
      <c r="D279" s="12"/>
      <c r="E279" s="8"/>
      <c r="F279" s="8"/>
      <c r="G279" s="12"/>
      <c r="H279" s="13">
        <f>IF(G279="",0,IF(G279="優勝",現行XD用点数換算表!$B$2,IF(G279="準優勝",現行XD用点数換算表!$C$2,IF(G279="ベスト4",現行XD用点数換算表!$D$2,現行XD用点数換算表!$E$2))))</f>
        <v>0</v>
      </c>
      <c r="I279" s="12"/>
      <c r="J279" s="8">
        <f>IF(I279="",0,IF(I279="優勝",現行XD用点数換算表!$B$3,IF(I279="準優勝",現行XD用点数換算表!$C$3,IF(I279="ベスト4",現行XD用点数換算表!$D$3,現行XD用点数換算表!$E$3))))</f>
        <v>0</v>
      </c>
      <c r="K279" s="12"/>
      <c r="L279" s="8">
        <f>IF(K279="",0,IF(K279="優勝",[5]現行XD用点数換算表!$B$4,IF(K279="準優勝",[5]現行XD用点数換算表!$C$4,IF(K279="ベスト4",[5]現行XD用点数換算表!$D$4,IF(K279="ベスト8",[5]現行XD用点数換算表!$E$4,IF(K279="ベスト16",[5]現行XD用点数換算表!$F$4,IF(K279="ベスト32",[5]現行XD用点数換算表!$G$4,"")))))))</f>
        <v>0</v>
      </c>
      <c r="M279" s="12"/>
      <c r="N279" s="8">
        <f>IF(M279="",0,IF(M279="優勝",現行XD用点数換算表!$B$5,IF(M279="準優勝",現行XD用点数換算表!$C$5,IF(M279="ベスト4",現行XD用点数換算表!$D$5,IF(M279="ベスト8",現行XD用点数換算表!$E$5,IF(M279="ベスト16",現行XD用点数換算表!$F$5,IF(M279="ベスト32",現行XD用点数換算表!$G$5,"")))))))</f>
        <v>0</v>
      </c>
      <c r="O279" s="12"/>
      <c r="P279" s="8">
        <f>IF(O279="",0,IF(O279="優勝",現行XD用点数換算表!$B$6,IF(O279="準優勝",現行XD用点数換算表!$C$6,IF(O279="ベスト4",現行XD用点数換算表!$D$6,IF(O279="ベスト8",現行XD用点数換算表!$E$6,IF(O279="ベスト16",現行XD用点数換算表!$F$6,IF(O279="ベスト32",現行XD用点数換算表!$G$6,"")))))))</f>
        <v>0</v>
      </c>
      <c r="Q279" s="12"/>
      <c r="R279" s="8">
        <f>IF(Q279="",0,IF(Q279="優勝",現行XD用点数換算表!$B$7,IF(Q279="準優勝",現行XD用点数換算表!$C$7,IF(Q279="ベスト4",現行XD用点数換算表!$D$7,IF(Q279="ベスト8",現行XD用点数換算表!$E$7,現行XD用点数換算表!$F$7)))))</f>
        <v>0</v>
      </c>
      <c r="S279" s="12"/>
      <c r="T279" s="8">
        <f>IF(S279="",0,IF(S279="優勝",現行XD用点数換算表!$B$8,IF(S279="準優勝",現行XD用点数換算表!$C$8,IF(S279="ベスト4",現行XD用点数換算表!$D$8,IF(S279="ベスト8",現行XD用点数換算表!$E$8,現行XD用点数換算表!$F$8)))))</f>
        <v>0</v>
      </c>
      <c r="U279" s="12"/>
      <c r="V279" s="14">
        <f>IF(U279="",0,IF(U279="優勝",現行XD用点数換算表!$B$13,IF(U279="準優勝",現行XD用点数換算表!$C$13,IF(U279="ベスト4",現行XD用点数換算表!$D$13,現行XD用点数換算表!$E$13))))</f>
        <v>0</v>
      </c>
      <c r="W279" s="12"/>
      <c r="X279" s="8">
        <f>IF(W279="",0,IF(W279="優勝",現行XD用点数換算表!$B$14,IF(W279="準優勝",現行XD用点数換算表!$C$14,IF(W279="ベスト4",現行XD用点数換算表!$D$14,現行XD用点数換算表!$E$14))))</f>
        <v>0</v>
      </c>
      <c r="Y279" s="12"/>
      <c r="Z279" s="8">
        <f>IF(Y279="",0,IF(Y279="優勝",[5]現行XD用点数換算表!$B$15,IF(Y279="準優勝",[5]現行XD用点数換算表!$C$15,IF(Y279="ベスト4",[5]現行XD用点数換算表!$D$15,IF(Y279="ベスト8",[5]現行XD用点数換算表!$E$15,IF(Y279="ベスト16",[5]現行XD用点数換算表!$F$15,IF(Y279="ベスト32",[5]現行XD用点数換算表!$G$15,"")))))))</f>
        <v>0</v>
      </c>
      <c r="AA279" s="12"/>
      <c r="AB279" s="8">
        <f>IF(AA279="",0,IF(AA279="優勝",現行XD用点数換算表!$B$16,IF(AA279="準優勝",現行XD用点数換算表!$C$16,IF(AA279="ベスト4",現行XD用点数換算表!$D$16,IF(AA279="ベスト8",現行XD用点数換算表!$E$16,IF(AA279="ベスト16",現行XD用点数換算表!$F$16,IF(AA279="ベスト32",現行XD用点数換算表!$G$16,"")))))))</f>
        <v>0</v>
      </c>
      <c r="AC279" s="12"/>
      <c r="AD279" s="8">
        <f>IF(AC279="",0,IF(AC279="優勝",現行XD用点数換算表!$B$17,IF(AC279="準優勝",現行XD用点数換算表!$C$17,IF(AC279="ベスト4",現行XD用点数換算表!$D$17,IF(AC279="ベスト8",現行XD用点数換算表!$E$17,IF(AC279="ベスト16",現行XD用点数換算表!$F$17,IF(AC279="ベスト32",現行XD用点数換算表!$G$17,"")))))))</f>
        <v>0</v>
      </c>
      <c r="AE279" s="12"/>
      <c r="AF279" s="8">
        <f>IF(AE279="",0,IF(AE279="優勝",現行XD用点数換算表!$B$18,IF(AE279="準優勝",現行XD用点数換算表!$C$18,IF(AE279="ベスト4",現行XD用点数換算表!$D$18,IF(AE279="ベスト8",現行XD用点数換算表!$E$18,現行XD用点数換算表!$F$18)))))</f>
        <v>0</v>
      </c>
      <c r="AG279" s="12"/>
      <c r="AH279" s="8">
        <f>IF(AG279="",0,IF(AG279="優勝",現行XD用点数換算表!$B$19,IF(AG279="準優勝",現行XD用点数換算表!$C$19,IF(AG279="ベスト4",現行XD用点数換算表!$D$19,IF(AG279="ベスト8",現行XD用点数換算表!$E$19,現行XD用点数換算表!$F$19)))))</f>
        <v>0</v>
      </c>
      <c r="AI279" s="8">
        <f t="shared" si="29"/>
        <v>0</v>
      </c>
      <c r="AJ279" s="57"/>
    </row>
    <row r="280" spans="1:36" ht="15" customHeight="1" x14ac:dyDescent="0.55000000000000004">
      <c r="A280" s="56">
        <v>139</v>
      </c>
      <c r="B280" s="12"/>
      <c r="C280" s="12"/>
      <c r="D280" s="12"/>
      <c r="E280" s="8"/>
      <c r="F280" s="8"/>
      <c r="G280" s="12"/>
      <c r="H280" s="13">
        <f>IF(G280="",0,IF(G280="優勝",現行XD用点数換算表!$B$2,IF(G280="準優勝",現行XD用点数換算表!$C$2,IF(G280="ベスト4",現行XD用点数換算表!$D$2,現行XD用点数換算表!$E$2))))</f>
        <v>0</v>
      </c>
      <c r="I280" s="12"/>
      <c r="J280" s="8">
        <f>IF(I280="",0,IF(I280="優勝",現行XD用点数換算表!$B$3,IF(I280="準優勝",現行XD用点数換算表!$C$3,IF(I280="ベスト4",現行XD用点数換算表!$D$3,現行XD用点数換算表!$E$3))))</f>
        <v>0</v>
      </c>
      <c r="K280" s="12"/>
      <c r="L280" s="8">
        <f>IF(K280="",0,IF(K280="優勝",[5]現行XD用点数換算表!$B$4,IF(K280="準優勝",[5]現行XD用点数換算表!$C$4,IF(K280="ベスト4",[5]現行XD用点数換算表!$D$4,IF(K280="ベスト8",[5]現行XD用点数換算表!$E$4,IF(K280="ベスト16",[5]現行XD用点数換算表!$F$4,IF(K280="ベスト32",[5]現行XD用点数換算表!$G$4,"")))))))</f>
        <v>0</v>
      </c>
      <c r="M280" s="12"/>
      <c r="N280" s="8">
        <f>IF(M280="",0,IF(M280="優勝",現行XD用点数換算表!$B$5,IF(M280="準優勝",現行XD用点数換算表!$C$5,IF(M280="ベスト4",現行XD用点数換算表!$D$5,IF(M280="ベスト8",現行XD用点数換算表!$E$5,IF(M280="ベスト16",現行XD用点数換算表!$F$5,IF(M280="ベスト32",現行XD用点数換算表!$G$5,"")))))))</f>
        <v>0</v>
      </c>
      <c r="O280" s="12"/>
      <c r="P280" s="8">
        <f>IF(O280="",0,IF(O280="優勝",現行XD用点数換算表!$B$6,IF(O280="準優勝",現行XD用点数換算表!$C$6,IF(O280="ベスト4",現行XD用点数換算表!$D$6,IF(O280="ベスト8",現行XD用点数換算表!$E$6,IF(O280="ベスト16",現行XD用点数換算表!$F$6,IF(O280="ベスト32",現行XD用点数換算表!$G$6,"")))))))</f>
        <v>0</v>
      </c>
      <c r="Q280" s="12"/>
      <c r="R280" s="8">
        <f>IF(Q280="",0,IF(Q280="優勝",現行XD用点数換算表!$B$7,IF(Q280="準優勝",現行XD用点数換算表!$C$7,IF(Q280="ベスト4",現行XD用点数換算表!$D$7,IF(Q280="ベスト8",現行XD用点数換算表!$E$7,現行XD用点数換算表!$F$7)))))</f>
        <v>0</v>
      </c>
      <c r="S280" s="12"/>
      <c r="T280" s="8">
        <f>IF(S280="",0,IF(S280="優勝",現行XD用点数換算表!$B$8,IF(S280="準優勝",現行XD用点数換算表!$C$8,IF(S280="ベスト4",現行XD用点数換算表!$D$8,IF(S280="ベスト8",現行XD用点数換算表!$E$8,現行XD用点数換算表!$F$8)))))</f>
        <v>0</v>
      </c>
      <c r="U280" s="12"/>
      <c r="V280" s="14">
        <f>IF(U280="",0,IF(U280="優勝",現行XD用点数換算表!$B$13,IF(U280="準優勝",現行XD用点数換算表!$C$13,IF(U280="ベスト4",現行XD用点数換算表!$D$13,現行XD用点数換算表!$E$13))))</f>
        <v>0</v>
      </c>
      <c r="W280" s="12"/>
      <c r="X280" s="8">
        <f>IF(W280="",0,IF(W280="優勝",現行XD用点数換算表!$B$14,IF(W280="準優勝",現行XD用点数換算表!$C$14,IF(W280="ベスト4",現行XD用点数換算表!$D$14,現行XD用点数換算表!$E$14))))</f>
        <v>0</v>
      </c>
      <c r="Y280" s="12"/>
      <c r="Z280" s="8">
        <f>IF(Y280="",0,IF(Y280="優勝",[5]現行XD用点数換算表!$B$15,IF(Y280="準優勝",[5]現行XD用点数換算表!$C$15,IF(Y280="ベスト4",[5]現行XD用点数換算表!$D$15,IF(Y280="ベスト8",[5]現行XD用点数換算表!$E$15,IF(Y280="ベスト16",[5]現行XD用点数換算表!$F$15,IF(Y280="ベスト32",[5]現行XD用点数換算表!$G$15,"")))))))</f>
        <v>0</v>
      </c>
      <c r="AA280" s="12"/>
      <c r="AB280" s="8">
        <f>IF(AA280="",0,IF(AA280="優勝",現行XD用点数換算表!$B$16,IF(AA280="準優勝",現行XD用点数換算表!$C$16,IF(AA280="ベスト4",現行XD用点数換算表!$D$16,IF(AA280="ベスト8",現行XD用点数換算表!$E$16,IF(AA280="ベスト16",現行XD用点数換算表!$F$16,IF(AA280="ベスト32",現行XD用点数換算表!$G$16,"")))))))</f>
        <v>0</v>
      </c>
      <c r="AC280" s="12"/>
      <c r="AD280" s="8">
        <f>IF(AC280="",0,IF(AC280="優勝",現行XD用点数換算表!$B$17,IF(AC280="準優勝",現行XD用点数換算表!$C$17,IF(AC280="ベスト4",現行XD用点数換算表!$D$17,IF(AC280="ベスト8",現行XD用点数換算表!$E$17,IF(AC280="ベスト16",現行XD用点数換算表!$F$17,IF(AC280="ベスト32",現行XD用点数換算表!$G$17,"")))))))</f>
        <v>0</v>
      </c>
      <c r="AE280" s="12"/>
      <c r="AF280" s="8">
        <f>IF(AE280="",0,IF(AE280="優勝",現行XD用点数換算表!$B$18,IF(AE280="準優勝",現行XD用点数換算表!$C$18,IF(AE280="ベスト4",現行XD用点数換算表!$D$18,IF(AE280="ベスト8",現行XD用点数換算表!$E$18,現行XD用点数換算表!$F$18)))))</f>
        <v>0</v>
      </c>
      <c r="AG280" s="12"/>
      <c r="AH280" s="8">
        <f>IF(AG280="",0,IF(AG280="優勝",現行XD用点数換算表!$B$19,IF(AG280="準優勝",現行XD用点数換算表!$C$19,IF(AG280="ベスト4",現行XD用点数換算表!$D$19,IF(AG280="ベスト8",現行XD用点数換算表!$E$19,現行XD用点数換算表!$F$19)))))</f>
        <v>0</v>
      </c>
      <c r="AI280" s="8">
        <f t="shared" si="29"/>
        <v>0</v>
      </c>
      <c r="AJ280" s="56">
        <f t="shared" si="31"/>
        <v>0</v>
      </c>
    </row>
    <row r="281" spans="1:36" ht="15" customHeight="1" x14ac:dyDescent="0.55000000000000004">
      <c r="A281" s="57"/>
      <c r="B281" s="12"/>
      <c r="C281" s="12"/>
      <c r="D281" s="12"/>
      <c r="E281" s="8"/>
      <c r="F281" s="8"/>
      <c r="G281" s="12"/>
      <c r="H281" s="13">
        <f>IF(G281="",0,IF(G281="優勝",現行XD用点数換算表!$B$2,IF(G281="準優勝",現行XD用点数換算表!$C$2,IF(G281="ベスト4",現行XD用点数換算表!$D$2,現行XD用点数換算表!$E$2))))</f>
        <v>0</v>
      </c>
      <c r="I281" s="12"/>
      <c r="J281" s="8">
        <f>IF(I281="",0,IF(I281="優勝",現行XD用点数換算表!$B$3,IF(I281="準優勝",現行XD用点数換算表!$C$3,IF(I281="ベスト4",現行XD用点数換算表!$D$3,現行XD用点数換算表!$E$3))))</f>
        <v>0</v>
      </c>
      <c r="K281" s="12"/>
      <c r="L281" s="8">
        <f>IF(K281="",0,IF(K281="優勝",[5]現行XD用点数換算表!$B$4,IF(K281="準優勝",[5]現行XD用点数換算表!$C$4,IF(K281="ベスト4",[5]現行XD用点数換算表!$D$4,IF(K281="ベスト8",[5]現行XD用点数換算表!$E$4,IF(K281="ベスト16",[5]現行XD用点数換算表!$F$4,IF(K281="ベスト32",[5]現行XD用点数換算表!$G$4,"")))))))</f>
        <v>0</v>
      </c>
      <c r="M281" s="12"/>
      <c r="N281" s="8">
        <f>IF(M281="",0,IF(M281="優勝",現行XD用点数換算表!$B$5,IF(M281="準優勝",現行XD用点数換算表!$C$5,IF(M281="ベスト4",現行XD用点数換算表!$D$5,IF(M281="ベスト8",現行XD用点数換算表!$E$5,IF(M281="ベスト16",現行XD用点数換算表!$F$5,IF(M281="ベスト32",現行XD用点数換算表!$G$5,"")))))))</f>
        <v>0</v>
      </c>
      <c r="O281" s="12"/>
      <c r="P281" s="8">
        <f>IF(O281="",0,IF(O281="優勝",現行XD用点数換算表!$B$6,IF(O281="準優勝",現行XD用点数換算表!$C$6,IF(O281="ベスト4",現行XD用点数換算表!$D$6,IF(O281="ベスト8",現行XD用点数換算表!$E$6,IF(O281="ベスト16",現行XD用点数換算表!$F$6,IF(O281="ベスト32",現行XD用点数換算表!$G$6,"")))))))</f>
        <v>0</v>
      </c>
      <c r="Q281" s="12"/>
      <c r="R281" s="8">
        <f>IF(Q281="",0,IF(Q281="優勝",現行XD用点数換算表!$B$7,IF(Q281="準優勝",現行XD用点数換算表!$C$7,IF(Q281="ベスト4",現行XD用点数換算表!$D$7,IF(Q281="ベスト8",現行XD用点数換算表!$E$7,現行XD用点数換算表!$F$7)))))</f>
        <v>0</v>
      </c>
      <c r="S281" s="12"/>
      <c r="T281" s="8">
        <f>IF(S281="",0,IF(S281="優勝",現行XD用点数換算表!$B$8,IF(S281="準優勝",現行XD用点数換算表!$C$8,IF(S281="ベスト4",現行XD用点数換算表!$D$8,IF(S281="ベスト8",現行XD用点数換算表!$E$8,現行XD用点数換算表!$F$8)))))</f>
        <v>0</v>
      </c>
      <c r="U281" s="12"/>
      <c r="V281" s="14">
        <f>IF(U281="",0,IF(U281="優勝",現行XD用点数換算表!$B$13,IF(U281="準優勝",現行XD用点数換算表!$C$13,IF(U281="ベスト4",現行XD用点数換算表!$D$13,現行XD用点数換算表!$E$13))))</f>
        <v>0</v>
      </c>
      <c r="W281" s="12"/>
      <c r="X281" s="8">
        <f>IF(W281="",0,IF(W281="優勝",現行XD用点数換算表!$B$14,IF(W281="準優勝",現行XD用点数換算表!$C$14,IF(W281="ベスト4",現行XD用点数換算表!$D$14,現行XD用点数換算表!$E$14))))</f>
        <v>0</v>
      </c>
      <c r="Y281" s="12"/>
      <c r="Z281" s="8">
        <f>IF(Y281="",0,IF(Y281="優勝",[5]現行XD用点数換算表!$B$15,IF(Y281="準優勝",[5]現行XD用点数換算表!$C$15,IF(Y281="ベスト4",[5]現行XD用点数換算表!$D$15,IF(Y281="ベスト8",[5]現行XD用点数換算表!$E$15,IF(Y281="ベスト16",[5]現行XD用点数換算表!$F$15,IF(Y281="ベスト32",[5]現行XD用点数換算表!$G$15,"")))))))</f>
        <v>0</v>
      </c>
      <c r="AA281" s="12"/>
      <c r="AB281" s="8">
        <f>IF(AA281="",0,IF(AA281="優勝",現行XD用点数換算表!$B$16,IF(AA281="準優勝",現行XD用点数換算表!$C$16,IF(AA281="ベスト4",現行XD用点数換算表!$D$16,IF(AA281="ベスト8",現行XD用点数換算表!$E$16,IF(AA281="ベスト16",現行XD用点数換算表!$F$16,IF(AA281="ベスト32",現行XD用点数換算表!$G$16,"")))))))</f>
        <v>0</v>
      </c>
      <c r="AC281" s="12"/>
      <c r="AD281" s="8">
        <f>IF(AC281="",0,IF(AC281="優勝",現行XD用点数換算表!$B$17,IF(AC281="準優勝",現行XD用点数換算表!$C$17,IF(AC281="ベスト4",現行XD用点数換算表!$D$17,IF(AC281="ベスト8",現行XD用点数換算表!$E$17,IF(AC281="ベスト16",現行XD用点数換算表!$F$17,IF(AC281="ベスト32",現行XD用点数換算表!$G$17,"")))))))</f>
        <v>0</v>
      </c>
      <c r="AE281" s="12"/>
      <c r="AF281" s="8">
        <f>IF(AE281="",0,IF(AE281="優勝",現行XD用点数換算表!$B$18,IF(AE281="準優勝",現行XD用点数換算表!$C$18,IF(AE281="ベスト4",現行XD用点数換算表!$D$18,IF(AE281="ベスト8",現行XD用点数換算表!$E$18,現行XD用点数換算表!$F$18)))))</f>
        <v>0</v>
      </c>
      <c r="AG281" s="12"/>
      <c r="AH281" s="8">
        <f>IF(AG281="",0,IF(AG281="優勝",現行XD用点数換算表!$B$19,IF(AG281="準優勝",現行XD用点数換算表!$C$19,IF(AG281="ベスト4",現行XD用点数換算表!$D$19,IF(AG281="ベスト8",現行XD用点数換算表!$E$19,現行XD用点数換算表!$F$19)))))</f>
        <v>0</v>
      </c>
      <c r="AI281" s="8">
        <f t="shared" si="29"/>
        <v>0</v>
      </c>
      <c r="AJ281" s="57"/>
    </row>
  </sheetData>
  <sheetProtection selectLockedCells="1"/>
  <autoFilter ref="A3:AJ283" xr:uid="{00000000-0001-0000-0100-000000000000}"/>
  <mergeCells count="302">
    <mergeCell ref="A254:A255"/>
    <mergeCell ref="A256:A257"/>
    <mergeCell ref="A258:A259"/>
    <mergeCell ref="A278:A279"/>
    <mergeCell ref="A280:A281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J4:AJ5"/>
    <mergeCell ref="AJ8:AJ9"/>
    <mergeCell ref="AJ36:AJ37"/>
    <mergeCell ref="AJ38:AJ39"/>
    <mergeCell ref="AJ50:AJ51"/>
    <mergeCell ref="AJ52:AJ53"/>
    <mergeCell ref="AJ60:AJ61"/>
    <mergeCell ref="AJ72:AJ73"/>
    <mergeCell ref="AJ82:AJ83"/>
    <mergeCell ref="AJ62:AJ63"/>
    <mergeCell ref="AJ64:AJ65"/>
    <mergeCell ref="AJ66:AJ67"/>
    <mergeCell ref="AJ74:AJ75"/>
    <mergeCell ref="AJ76:AJ77"/>
    <mergeCell ref="AJ78:AJ79"/>
    <mergeCell ref="AJ80:AJ81"/>
    <mergeCell ref="AJ70:AJ71"/>
    <mergeCell ref="AJ68:AJ69"/>
    <mergeCell ref="AJ40:AJ41"/>
    <mergeCell ref="AJ30:AJ31"/>
    <mergeCell ref="AJ270:AJ271"/>
    <mergeCell ref="AJ272:AJ273"/>
    <mergeCell ref="AJ274:AJ275"/>
    <mergeCell ref="A230:A231"/>
    <mergeCell ref="A232:A233"/>
    <mergeCell ref="AJ276:AJ277"/>
    <mergeCell ref="AJ278:AJ279"/>
    <mergeCell ref="AJ280:AJ281"/>
    <mergeCell ref="AJ240:AJ241"/>
    <mergeCell ref="AJ242:AJ243"/>
    <mergeCell ref="AJ244:AJ245"/>
    <mergeCell ref="AJ246:AJ247"/>
    <mergeCell ref="AJ248:AJ249"/>
    <mergeCell ref="AJ250:AJ251"/>
    <mergeCell ref="A242:A243"/>
    <mergeCell ref="A244:A245"/>
    <mergeCell ref="A246:A247"/>
    <mergeCell ref="A248:A249"/>
    <mergeCell ref="A250:A251"/>
    <mergeCell ref="A252:A253"/>
    <mergeCell ref="A226:A227"/>
    <mergeCell ref="A228:A229"/>
    <mergeCell ref="A218:A219"/>
    <mergeCell ref="A220:A221"/>
    <mergeCell ref="A222:A223"/>
    <mergeCell ref="A224:A225"/>
    <mergeCell ref="A234:A235"/>
    <mergeCell ref="A236:A237"/>
    <mergeCell ref="A238:A239"/>
    <mergeCell ref="A240:A241"/>
    <mergeCell ref="AJ252:AJ253"/>
    <mergeCell ref="AJ254:AJ255"/>
    <mergeCell ref="AJ256:AJ257"/>
    <mergeCell ref="AJ258:AJ259"/>
    <mergeCell ref="AJ260:AJ261"/>
    <mergeCell ref="AJ262:AJ263"/>
    <mergeCell ref="AJ264:AJ265"/>
    <mergeCell ref="AJ266:AJ267"/>
    <mergeCell ref="AJ268:AJ269"/>
    <mergeCell ref="AJ234:AJ235"/>
    <mergeCell ref="AJ236:AJ237"/>
    <mergeCell ref="AJ238:AJ239"/>
    <mergeCell ref="AJ216:AJ217"/>
    <mergeCell ref="AJ218:AJ219"/>
    <mergeCell ref="AJ220:AJ221"/>
    <mergeCell ref="AJ222:AJ223"/>
    <mergeCell ref="AJ224:AJ225"/>
    <mergeCell ref="AJ226:AJ227"/>
    <mergeCell ref="AJ228:AJ229"/>
    <mergeCell ref="AJ230:AJ231"/>
    <mergeCell ref="AJ232:AJ233"/>
    <mergeCell ref="AJ198:AJ199"/>
    <mergeCell ref="AJ200:AJ201"/>
    <mergeCell ref="AJ202:AJ203"/>
    <mergeCell ref="AJ204:AJ205"/>
    <mergeCell ref="AJ206:AJ207"/>
    <mergeCell ref="AJ208:AJ209"/>
    <mergeCell ref="AJ210:AJ211"/>
    <mergeCell ref="AJ212:AJ213"/>
    <mergeCell ref="AJ214:AJ215"/>
    <mergeCell ref="AJ180:AJ181"/>
    <mergeCell ref="AJ182:AJ183"/>
    <mergeCell ref="AJ184:AJ185"/>
    <mergeCell ref="AJ186:AJ187"/>
    <mergeCell ref="AJ188:AJ189"/>
    <mergeCell ref="AJ190:AJ191"/>
    <mergeCell ref="AJ192:AJ193"/>
    <mergeCell ref="AJ194:AJ195"/>
    <mergeCell ref="AJ196:AJ197"/>
    <mergeCell ref="AJ162:AJ163"/>
    <mergeCell ref="AJ164:AJ165"/>
    <mergeCell ref="AJ166:AJ167"/>
    <mergeCell ref="AJ168:AJ169"/>
    <mergeCell ref="AJ170:AJ171"/>
    <mergeCell ref="AJ172:AJ173"/>
    <mergeCell ref="AJ174:AJ175"/>
    <mergeCell ref="AJ176:AJ177"/>
    <mergeCell ref="AJ178:AJ179"/>
    <mergeCell ref="AJ144:AJ145"/>
    <mergeCell ref="AJ146:AJ147"/>
    <mergeCell ref="AJ148:AJ149"/>
    <mergeCell ref="AJ150:AJ151"/>
    <mergeCell ref="AJ152:AJ153"/>
    <mergeCell ref="AJ154:AJ155"/>
    <mergeCell ref="AJ156:AJ157"/>
    <mergeCell ref="AJ158:AJ159"/>
    <mergeCell ref="AJ160:AJ161"/>
    <mergeCell ref="AJ102:AJ103"/>
    <mergeCell ref="AJ104:AJ105"/>
    <mergeCell ref="AJ132:AJ133"/>
    <mergeCell ref="AJ134:AJ135"/>
    <mergeCell ref="AJ130:AJ131"/>
    <mergeCell ref="AJ106:AJ107"/>
    <mergeCell ref="AJ138:AJ139"/>
    <mergeCell ref="AJ140:AJ141"/>
    <mergeCell ref="AJ142:AJ143"/>
    <mergeCell ref="AJ108:AJ109"/>
    <mergeCell ref="AJ110:AJ111"/>
    <mergeCell ref="AJ112:AJ113"/>
    <mergeCell ref="AJ114:AJ115"/>
    <mergeCell ref="AJ122:AJ123"/>
    <mergeCell ref="AJ116:AJ117"/>
    <mergeCell ref="AJ118:AJ119"/>
    <mergeCell ref="AJ120:AJ121"/>
    <mergeCell ref="AJ126:AJ127"/>
    <mergeCell ref="AJ136:AJ137"/>
    <mergeCell ref="AJ94:AJ95"/>
    <mergeCell ref="AJ98:AJ99"/>
    <mergeCell ref="AJ100:AJ101"/>
    <mergeCell ref="AJ84:AJ85"/>
    <mergeCell ref="AJ86:AJ87"/>
    <mergeCell ref="AJ88:AJ89"/>
    <mergeCell ref="AJ90:AJ91"/>
    <mergeCell ref="AJ92:AJ93"/>
    <mergeCell ref="AJ96:AJ97"/>
    <mergeCell ref="AI1:AI3"/>
    <mergeCell ref="AJ1:AJ3"/>
    <mergeCell ref="AJ124:AJ125"/>
    <mergeCell ref="AJ128:AJ129"/>
    <mergeCell ref="AJ6:AJ7"/>
    <mergeCell ref="AJ10:AJ11"/>
    <mergeCell ref="AJ12:AJ13"/>
    <mergeCell ref="AJ14:AJ15"/>
    <mergeCell ref="AJ16:AJ17"/>
    <mergeCell ref="AJ18:AJ19"/>
    <mergeCell ref="AJ20:AJ21"/>
    <mergeCell ref="AJ22:AJ23"/>
    <mergeCell ref="AJ24:AJ25"/>
    <mergeCell ref="AJ26:AJ27"/>
    <mergeCell ref="AJ28:AJ29"/>
    <mergeCell ref="AJ32:AJ33"/>
    <mergeCell ref="AJ34:AJ35"/>
    <mergeCell ref="AJ42:AJ43"/>
    <mergeCell ref="AJ44:AJ45"/>
    <mergeCell ref="AJ46:AJ47"/>
    <mergeCell ref="AJ48:AJ49"/>
    <mergeCell ref="AJ54:AJ55"/>
    <mergeCell ref="AJ56:AJ57"/>
    <mergeCell ref="AJ58:AJ59"/>
    <mergeCell ref="B1:B3"/>
    <mergeCell ref="C1:C3"/>
    <mergeCell ref="D1:D3"/>
    <mergeCell ref="E1:E3"/>
    <mergeCell ref="F1:F3"/>
    <mergeCell ref="A200:A201"/>
    <mergeCell ref="A202:A203"/>
    <mergeCell ref="A204:A205"/>
    <mergeCell ref="A206:A207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46:A147"/>
    <mergeCell ref="A148:A149"/>
    <mergeCell ref="A150:A151"/>
    <mergeCell ref="A152:A153"/>
    <mergeCell ref="A154:A155"/>
    <mergeCell ref="A156:A157"/>
    <mergeCell ref="A208:A209"/>
    <mergeCell ref="A210:A211"/>
    <mergeCell ref="A212:A213"/>
    <mergeCell ref="A214:A215"/>
    <mergeCell ref="A216:A217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158:A159"/>
    <mergeCell ref="A160:A161"/>
    <mergeCell ref="A162:A163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1:A3"/>
    <mergeCell ref="A4:A5"/>
    <mergeCell ref="A6:A7"/>
    <mergeCell ref="A8:A9"/>
    <mergeCell ref="A10:A11"/>
    <mergeCell ref="A12:A13"/>
    <mergeCell ref="A14:A15"/>
    <mergeCell ref="A16:A17"/>
    <mergeCell ref="A18:A19"/>
    <mergeCell ref="G1:T1"/>
    <mergeCell ref="U1:AH1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honeticPr fontId="3"/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現行XD用点数換算表!$B$1:$E$1</xm:f>
          </x14:formula1>
          <xm:sqref>U6:U7 G6:G7 U42:U49 G42:G49 U54:U59 G54:G59 U92:U93 G92:G93 U96:U105 G96:G105 U122:U123 G122:G123 U136:U281 U126:U133 G126:G133 G136:G281 G72:G77 U72:U77 G62:G65 U62:U65 U32:U35 U10:U29 G10:G29 G32:G35</xm:sqref>
        </x14:dataValidation>
        <x14:dataValidation type="list" allowBlank="1" showErrorMessage="1" xr:uid="{00000000-0002-0000-0100-000001000000}">
          <x14:formula1>
            <xm:f>現行XD用点数換算表!$B$1:$E$1</xm:f>
          </x14:formula1>
          <xm:sqref>W6:W7 I6:I7 W42:W49 I42:I49 W54:W59 I54:I59 W92:W93 I92:I93 W96:W105 I96:I105 W122:W123 I122:I123 W136:W281 W126:W133 I126:I133 I136:I281 I72:I77 W72:W77 I62:I65 W62:W65 W32:W35 W10:W29 I10:I29 I32:I35</xm:sqref>
        </x14:dataValidation>
        <x14:dataValidation type="list" allowBlank="1" showErrorMessage="1" xr:uid="{00000000-0002-0000-0100-000002000000}">
          <x14:formula1>
            <xm:f>現行XD用点数換算表!$B$1:$G$1</xm:f>
          </x14:formula1>
          <xm:sqref>AC6:AC7 AA6:AA7 Y6:Y7 O6:O7 M6:M7 K6:K7 AC42:AC49 AA42:AA49 Y42:Y49 O42:O49 M42:M49 K42:K49 M54:M59 O54:O59 Y54:Y59 AA54:AA59 AC54:AC59 K54:K59 AC92:AC93 AA92:AA93 Y92:Y93 O92:O93 M92:M93 K92:K93 M96:M105 O96:O105 Y96:Y105 AA96:AA105 AC96:AC105 K96:K105 AC122:AC123 AA122:AA123 Y122:Y123 O122:O123 M122:M123 K122:K123 AC136:AC281 AA136:AA281 Y136:Y281 O136:O281 M136:M281 M126:M133 O126:O133 Y126:Y133 AA126:AA133 AC126:AC133 K126:K133 K136:K281 O72:O77 Y72:Y77 AA72:AA77 AC72:AC77 K72:K77 M72:M77 AA62:AA65 Y62:Y65 O62:O65 M62:M65 K62:K65 AC62:AC65 AC32:AC35 AA32:AA35 Y32:Y35 O32:O35 M32:M35 M10:M29 O10:O29 Y10:Y29 AA10:AA29 AC10:AC29 K10:K29 K32:K35</xm:sqref>
        </x14:dataValidation>
        <x14:dataValidation type="list" allowBlank="1" showErrorMessage="1" xr:uid="{00000000-0002-0000-0100-000003000000}">
          <x14:formula1>
            <xm:f>現行XD用点数換算表!$B$1:$F$1</xm:f>
          </x14:formula1>
          <xm:sqref>AG6:AG7 AE6:AE7 S6:S7 Q6:Q7 AG42:AG49 AE42:AE49 S42:S49 Q42:Q49 S54:S59 AE54:AE59 AG54:AG59 Q54:Q59 AG92:AG93 AE92:AE93 S92:S93 Q92:Q93 S96:S105 AE96:AE105 AG96:AG105 Q96:Q105 AG122:AG123 AE122:AE123 S122:S123 Q122:Q123 AG136:AG281 AE136:AE281 S136:S281 S126:S133 AE126:AE133 AG126:AG133 Q126:Q133 Q136:Q281 AE72:AE77 AG72:AG77 Q72:Q77 S72:S77 AE62:AE65 S62:S65 Q62:Q65 AG62:AG65 AG32:AG35 AE32:AE35 S32:S35 S10:S29 AE10:AE29 AG10:AG29 Q10:Q29 Q32:Q35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12"/>
  <sheetViews>
    <sheetView zoomScale="60" zoomScaleNormal="60" workbookViewId="0">
      <pane xSplit="3" ySplit="3" topLeftCell="D4" activePane="bottomRight" state="frozen"/>
      <selection pane="topRight"/>
      <selection pane="bottomLeft"/>
      <selection pane="bottomRight" activeCell="A4" sqref="A4"/>
    </sheetView>
  </sheetViews>
  <sheetFormatPr defaultColWidth="14.5" defaultRowHeight="15" customHeight="1" x14ac:dyDescent="0.55000000000000004"/>
  <cols>
    <col min="1" max="1" width="12.33203125" style="10" bestFit="1" customWidth="1"/>
    <col min="2" max="2" width="12.33203125" style="10" customWidth="1"/>
    <col min="3" max="3" width="5" style="10" bestFit="1" customWidth="1"/>
    <col min="4" max="5" width="6.75" style="10" bestFit="1" customWidth="1"/>
    <col min="6" max="6" width="7.6640625" style="10" bestFit="1" customWidth="1"/>
    <col min="7" max="7" width="5" style="10" bestFit="1" customWidth="1"/>
    <col min="8" max="8" width="7.6640625" style="10" bestFit="1" customWidth="1"/>
    <col min="9" max="9" width="5" style="10" bestFit="1" customWidth="1"/>
    <col min="10" max="10" width="8.6640625" style="10" bestFit="1" customWidth="1"/>
    <col min="11" max="11" width="5" style="10" bestFit="1" customWidth="1"/>
    <col min="12" max="12" width="8.6640625" style="10" bestFit="1" customWidth="1"/>
    <col min="13" max="13" width="5" style="10" bestFit="1" customWidth="1"/>
    <col min="14" max="14" width="8.6640625" style="10" bestFit="1" customWidth="1"/>
    <col min="15" max="15" width="5" style="10" bestFit="1" customWidth="1"/>
    <col min="16" max="16" width="7.6640625" style="10" bestFit="1" customWidth="1"/>
    <col min="17" max="17" width="5" style="10" bestFit="1" customWidth="1"/>
    <col min="18" max="18" width="7.6640625" style="10" bestFit="1" customWidth="1"/>
    <col min="19" max="19" width="5" style="10" bestFit="1" customWidth="1"/>
    <col min="20" max="20" width="7.6640625" style="10" bestFit="1" customWidth="1"/>
    <col min="21" max="21" width="5" style="10" bestFit="1" customWidth="1"/>
    <col min="22" max="22" width="7.6640625" style="10" bestFit="1" customWidth="1"/>
    <col min="23" max="23" width="5" style="10" bestFit="1" customWidth="1"/>
    <col min="24" max="24" width="8.6640625" style="10" bestFit="1" customWidth="1"/>
    <col min="25" max="25" width="5" style="10" bestFit="1" customWidth="1"/>
    <col min="26" max="26" width="8.6640625" style="10" bestFit="1" customWidth="1"/>
    <col min="27" max="27" width="5" style="10" bestFit="1" customWidth="1"/>
    <col min="28" max="28" width="8.6640625" style="10" bestFit="1" customWidth="1"/>
    <col min="29" max="29" width="5" style="10" bestFit="1" customWidth="1"/>
    <col min="30" max="30" width="7.6640625" style="10" bestFit="1" customWidth="1"/>
    <col min="31" max="31" width="5" style="10" bestFit="1" customWidth="1"/>
    <col min="32" max="32" width="8.6640625" style="10" bestFit="1" customWidth="1"/>
    <col min="33" max="33" width="5" style="10" bestFit="1" customWidth="1"/>
    <col min="34" max="34" width="5.1640625" style="10" bestFit="1" customWidth="1"/>
    <col min="35" max="16384" width="14.5" style="10"/>
  </cols>
  <sheetData>
    <row r="1" spans="1:34" ht="17.25" customHeight="1" x14ac:dyDescent="0.55000000000000004">
      <c r="A1" s="56" t="s">
        <v>15</v>
      </c>
      <c r="B1" s="56" t="s">
        <v>16</v>
      </c>
      <c r="C1" s="56" t="s">
        <v>17</v>
      </c>
      <c r="D1" s="61" t="s">
        <v>18</v>
      </c>
      <c r="E1" s="61" t="s">
        <v>18</v>
      </c>
      <c r="F1" s="48" t="s">
        <v>19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48" t="s">
        <v>20</v>
      </c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50"/>
      <c r="AH1" s="53" t="s">
        <v>21</v>
      </c>
    </row>
    <row r="2" spans="1:34" ht="18" customHeight="1" x14ac:dyDescent="0.55000000000000004">
      <c r="A2" s="60"/>
      <c r="B2" s="60"/>
      <c r="C2" s="60"/>
      <c r="D2" s="61"/>
      <c r="E2" s="61"/>
      <c r="F2" s="51" t="s">
        <v>23</v>
      </c>
      <c r="G2" s="52"/>
      <c r="H2" s="51" t="s">
        <v>7</v>
      </c>
      <c r="I2" s="52"/>
      <c r="J2" s="51" t="s">
        <v>24</v>
      </c>
      <c r="K2" s="52"/>
      <c r="L2" s="51" t="s">
        <v>25</v>
      </c>
      <c r="M2" s="52"/>
      <c r="N2" s="51" t="s">
        <v>26</v>
      </c>
      <c r="O2" s="52"/>
      <c r="P2" s="51" t="s">
        <v>27</v>
      </c>
      <c r="Q2" s="52"/>
      <c r="R2" s="51" t="s">
        <v>28</v>
      </c>
      <c r="S2" s="52"/>
      <c r="T2" s="51" t="s">
        <v>23</v>
      </c>
      <c r="U2" s="52"/>
      <c r="V2" s="51" t="s">
        <v>7</v>
      </c>
      <c r="W2" s="52"/>
      <c r="X2" s="51" t="s">
        <v>24</v>
      </c>
      <c r="Y2" s="52"/>
      <c r="Z2" s="51" t="s">
        <v>25</v>
      </c>
      <c r="AA2" s="52"/>
      <c r="AB2" s="51" t="s">
        <v>26</v>
      </c>
      <c r="AC2" s="52"/>
      <c r="AD2" s="51" t="s">
        <v>27</v>
      </c>
      <c r="AE2" s="52"/>
      <c r="AF2" s="51" t="s">
        <v>28</v>
      </c>
      <c r="AG2" s="52"/>
      <c r="AH2" s="60"/>
    </row>
    <row r="3" spans="1:34" ht="17.25" customHeight="1" x14ac:dyDescent="0.55000000000000004">
      <c r="A3" s="57"/>
      <c r="B3" s="57"/>
      <c r="C3" s="57"/>
      <c r="D3" s="61"/>
      <c r="E3" s="61"/>
      <c r="F3" s="8" t="s">
        <v>29</v>
      </c>
      <c r="G3" s="8" t="s">
        <v>30</v>
      </c>
      <c r="H3" s="8" t="s">
        <v>29</v>
      </c>
      <c r="I3" s="8" t="s">
        <v>30</v>
      </c>
      <c r="J3" s="8" t="s">
        <v>29</v>
      </c>
      <c r="K3" s="8" t="s">
        <v>30</v>
      </c>
      <c r="L3" s="8" t="s">
        <v>29</v>
      </c>
      <c r="M3" s="8" t="s">
        <v>30</v>
      </c>
      <c r="N3" s="8" t="s">
        <v>29</v>
      </c>
      <c r="O3" s="8" t="s">
        <v>30</v>
      </c>
      <c r="P3" s="8" t="s">
        <v>29</v>
      </c>
      <c r="Q3" s="8" t="s">
        <v>30</v>
      </c>
      <c r="R3" s="8" t="s">
        <v>29</v>
      </c>
      <c r="S3" s="8" t="s">
        <v>30</v>
      </c>
      <c r="T3" s="8" t="s">
        <v>29</v>
      </c>
      <c r="U3" s="8" t="s">
        <v>30</v>
      </c>
      <c r="V3" s="8" t="s">
        <v>29</v>
      </c>
      <c r="W3" s="8" t="s">
        <v>30</v>
      </c>
      <c r="X3" s="8" t="s">
        <v>29</v>
      </c>
      <c r="Y3" s="8" t="s">
        <v>30</v>
      </c>
      <c r="Z3" s="8" t="s">
        <v>29</v>
      </c>
      <c r="AA3" s="8" t="s">
        <v>30</v>
      </c>
      <c r="AB3" s="8" t="s">
        <v>29</v>
      </c>
      <c r="AC3" s="8" t="s">
        <v>30</v>
      </c>
      <c r="AD3" s="8" t="s">
        <v>29</v>
      </c>
      <c r="AE3" s="8" t="s">
        <v>30</v>
      </c>
      <c r="AF3" s="8" t="s">
        <v>29</v>
      </c>
      <c r="AG3" s="8" t="s">
        <v>30</v>
      </c>
      <c r="AH3" s="57"/>
    </row>
    <row r="4" spans="1:34" ht="17.25" customHeight="1" x14ac:dyDescent="0.55000000000000004">
      <c r="A4" s="12" t="s">
        <v>288</v>
      </c>
      <c r="B4" s="12" t="s">
        <v>190</v>
      </c>
      <c r="C4" s="12">
        <v>4</v>
      </c>
      <c r="D4" s="41" t="s">
        <v>200</v>
      </c>
      <c r="E4" s="11" t="s">
        <v>34</v>
      </c>
      <c r="F4" s="12"/>
      <c r="G4" s="13">
        <f>IF(F4="",0,IF(F4="優勝",[1]現行XD用点数換算表!$B$2,IF(F4="準優勝",[1]現行XD用点数換算表!$C$2,IF(F4="ベスト4",[1]現行XD用点数換算表!$D$2,[1]現行XD用点数換算表!$E$2))))</f>
        <v>0</v>
      </c>
      <c r="H4" s="12"/>
      <c r="I4" s="8">
        <f>IF(H4="",0,IF(H4="優勝",[1]現行XD用点数換算表!$B$3,IF(H4="準優勝",[1]現行XD用点数換算表!$C$3,IF(H4="ベスト4",[1]現行XD用点数換算表!$D$3,[1]現行XD用点数換算表!$E$3))))</f>
        <v>0</v>
      </c>
      <c r="J4" s="12" t="s">
        <v>5</v>
      </c>
      <c r="K4" s="8">
        <f>IF(J4="",0,IF(J4="優勝",[2]現行XD用点数換算表!$B$4,IF(J4="準優勝",[2]現行XD用点数換算表!$C$4,IF(J4="ベスト4",[2]現行XD用点数換算表!$D$4,IF(J4="ベスト8",[2]現行XD用点数換算表!$E$4,IF(J4="ベスト16",[2]現行XD用点数換算表!$F$4,IF(J4="ベスト32",[2]現行XD用点数換算表!$G$4,"")))))))</f>
        <v>80</v>
      </c>
      <c r="L4" s="12"/>
      <c r="M4" s="8">
        <f>IF(L4="",0,IF(L4="優勝",[1]現行XD用点数換算表!$B$5,IF(L4="準優勝",[1]現行XD用点数換算表!$C$5,IF(L4="ベスト4",[1]現行XD用点数換算表!$D$5,IF(L4="ベスト8",[1]現行XD用点数換算表!$E$5,IF(L4="ベスト16",[1]現行XD用点数換算表!$F$5,IF(L4="ベスト32",[1]現行XD用点数換算表!$G$5,"")))))))</f>
        <v>0</v>
      </c>
      <c r="N4" s="12" t="s">
        <v>1</v>
      </c>
      <c r="O4" s="8">
        <f>IF(N4="",0,IF(N4="優勝",[1]現行XD用点数換算表!$B$6,IF(N4="準優勝",[1]現行XD用点数換算表!$C$6,IF(N4="ベスト4",[1]現行XD用点数換算表!$D$6,IF(N4="ベスト8",[1]現行XD用点数換算表!$E$6,IF(N4="ベスト16",[1]現行XD用点数換算表!$F$6,IF(N4="ベスト32",[1]現行XD用点数換算表!$G$6,"")))))))</f>
        <v>210</v>
      </c>
      <c r="P4" s="12" t="s">
        <v>3</v>
      </c>
      <c r="Q4" s="8">
        <f>IF(P4="",0,IF(P4="優勝",[1]現行XD用点数換算表!$B$7,IF(P4="準優勝",[1]現行XD用点数換算表!$C$7,IF(P4="ベスト4",[1]現行XD用点数換算表!$D$7,IF(P4="ベスト8",[1]現行XD用点数換算表!$E$7,[1]現行XD用点数換算表!$F$7)))))</f>
        <v>300</v>
      </c>
      <c r="R4" s="12" t="s">
        <v>2</v>
      </c>
      <c r="S4" s="8">
        <f>IF(R4="",0,IF(R4="優勝",[1]現行XD用点数換算表!$B$8,IF(R4="準優勝",[1]現行XD用点数換算表!$C$8,IF(R4="ベスト4",[1]現行XD用点数換算表!$D$8,IF(R4="ベスト8",[1]現行XD用点数換算表!$E$8,[1]現行XD用点数換算表!$F$8)))))</f>
        <v>300</v>
      </c>
      <c r="T4" s="12"/>
      <c r="U4" s="14">
        <f>IF(T4="",0,IF(T4="優勝",[1]現行XD用点数換算表!$B$13,IF(T4="準優勝",[1]現行XD用点数換算表!$C$13,IF(T4="ベスト4",[1]現行XD用点数換算表!$D$13,[1]現行XD用点数換算表!$E$13))))</f>
        <v>0</v>
      </c>
      <c r="V4" s="12"/>
      <c r="W4" s="8">
        <f>IF(V4="",0,IF(V4="優勝",[1]現行XD用点数換算表!$B$14,IF(V4="準優勝",[1]現行XD用点数換算表!$C$14,IF(V4="ベスト4",[1]現行XD用点数換算表!$D$14,[1]現行XD用点数換算表!$E$14))))</f>
        <v>0</v>
      </c>
      <c r="X4" s="12" t="s">
        <v>3</v>
      </c>
      <c r="Y4" s="8">
        <f>IF(X4="",0,IF(X4="優勝",[2]現行XD用点数換算表!$B$15,IF(X4="準優勝",[2]現行XD用点数換算表!$C$15,IF(X4="ベスト4",[2]現行XD用点数換算表!$D$15,IF(X4="ベスト8",[2]現行XD用点数換算表!$E$15,IF(X4="ベスト16",[2]現行XD用点数換算表!$F$15,IF(X4="ベスト32",[2]現行XD用点数換算表!$G$15,"")))))))</f>
        <v>192</v>
      </c>
      <c r="Z4" s="12"/>
      <c r="AA4" s="8">
        <f>IF(Z4="",0,IF(Z4="優勝",[1]現行XD用点数換算表!$B$16,IF(Z4="準優勝",[1]現行XD用点数換算表!$C$16,IF(Z4="ベスト4",[1]現行XD用点数換算表!$D$16,IF(Z4="ベスト8",[1]現行XD用点数換算表!$E$16,IF(Z4="ベスト16",[1]現行XD用点数換算表!$F$16,IF(Z4="ベスト32",[1]現行XD用点数換算表!$G$16,"")))))))</f>
        <v>0</v>
      </c>
      <c r="AB4" s="12"/>
      <c r="AC4" s="8">
        <f>IF(AB4="",0,IF(AB4="優勝",[1]現行XD用点数換算表!$B$17,IF(AB4="準優勝",[1]現行XD用点数換算表!$C$17,IF(AB4="ベスト4",[1]現行XD用点数換算表!$D$17,IF(AB4="ベスト8",[1]現行XD用点数換算表!$E$17,IF(AB4="ベスト16",[1]現行XD用点数換算表!$F$17,IF(AB4="ベスト32",[1]現行XD用点数換算表!$G$17,"")))))))</f>
        <v>0</v>
      </c>
      <c r="AD4" s="12" t="s">
        <v>2</v>
      </c>
      <c r="AE4" s="8">
        <f>IF(AD4="",0,IF(AD4="優勝",[1]現行XD用点数換算表!$B$18,IF(AD4="準優勝",[1]現行XD用点数換算表!$C$18,IF(AD4="ベスト4",[1]現行XD用点数換算表!$D$18,IF(AD4="ベスト8",[1]現行XD用点数換算表!$E$18,[1]現行XD用点数換算表!$F$18)))))</f>
        <v>480</v>
      </c>
      <c r="AF4" s="12" t="s">
        <v>4</v>
      </c>
      <c r="AG4" s="8">
        <f>IF(AF4="",0,IF(AF4="優勝",[1]現行XD用点数換算表!$B$19,IF(AF4="準優勝",[1]現行XD用点数換算表!$C$19,IF(AF4="ベスト4",[1]現行XD用点数換算表!$D$19,IF(AF4="ベスト8",[1]現行XD用点数換算表!$E$19,[1]現行XD用点数換算表!$F$19)))))</f>
        <v>40</v>
      </c>
      <c r="AH4" s="8">
        <f t="shared" ref="AH4:AH35" si="0">MAX(G4,I4)+SUM(K4:S4)+MAX(U4,W4)+SUM(Y4:AG4)</f>
        <v>1602</v>
      </c>
    </row>
    <row r="5" spans="1:34" ht="17.25" customHeight="1" x14ac:dyDescent="0.55000000000000004">
      <c r="A5" s="12" t="s">
        <v>289</v>
      </c>
      <c r="B5" s="12" t="s">
        <v>190</v>
      </c>
      <c r="C5" s="18">
        <v>4</v>
      </c>
      <c r="D5" s="29" t="s">
        <v>200</v>
      </c>
      <c r="E5" s="40" t="s">
        <v>34</v>
      </c>
      <c r="F5" s="17"/>
      <c r="G5" s="13">
        <f>IF(F5="",0,IF(F5="優勝",[1]現行XD用点数換算表!$B$2,IF(F5="準優勝",[1]現行XD用点数換算表!$C$2,IF(F5="ベスト4",[1]現行XD用点数換算表!$D$2,[1]現行XD用点数換算表!$E$2))))</f>
        <v>0</v>
      </c>
      <c r="H5" s="12"/>
      <c r="I5" s="8">
        <f>IF(H5="",0,IF(H5="優勝",[1]現行XD用点数換算表!$B$3,IF(H5="準優勝",[1]現行XD用点数換算表!$C$3,IF(H5="ベスト4",[1]現行XD用点数換算表!$D$3,[1]現行XD用点数換算表!$E$3))))</f>
        <v>0</v>
      </c>
      <c r="J5" s="12" t="s">
        <v>4</v>
      </c>
      <c r="K5" s="8">
        <f>IF(J5="",0,IF(J5="優勝",[2]現行XD用点数換算表!$B$4,IF(J5="準優勝",[2]現行XD用点数換算表!$C$4,IF(J5="ベスト4",[2]現行XD用点数換算表!$D$4,IF(J5="ベスト8",[2]現行XD用点数換算表!$E$4,IF(J5="ベスト16",[2]現行XD用点数換算表!$F$4,IF(J5="ベスト32",[2]現行XD用点数換算表!$G$4,"")))))))</f>
        <v>160</v>
      </c>
      <c r="L5" s="12"/>
      <c r="M5" s="8">
        <f>IF(L5="",0,IF(L5="優勝",[1]現行XD用点数換算表!$B$5,IF(L5="準優勝",[1]現行XD用点数換算表!$C$5,IF(L5="ベスト4",[1]現行XD用点数換算表!$D$5,IF(L5="ベスト8",[1]現行XD用点数換算表!$E$5,IF(L5="ベスト16",[1]現行XD用点数換算表!$F$5,IF(L5="ベスト32",[1]現行XD用点数換算表!$G$5,"")))))))</f>
        <v>0</v>
      </c>
      <c r="N5" s="12" t="s">
        <v>1</v>
      </c>
      <c r="O5" s="8">
        <f>IF(N5="",0,IF(N5="優勝",[1]現行XD用点数換算表!$B$6,IF(N5="準優勝",[1]現行XD用点数換算表!$C$6,IF(N5="ベスト4",[1]現行XD用点数換算表!$D$6,IF(N5="ベスト8",[1]現行XD用点数換算表!$E$6,IF(N5="ベスト16",[1]現行XD用点数換算表!$F$6,IF(N5="ベスト32",[1]現行XD用点数換算表!$G$6,"")))))))</f>
        <v>210</v>
      </c>
      <c r="P5" s="12"/>
      <c r="Q5" s="8">
        <f>IF(P5="",0,IF(P5="優勝",[1]現行XD用点数換算表!$B$7,IF(P5="準優勝",[1]現行XD用点数換算表!$C$7,IF(P5="ベスト4",[1]現行XD用点数換算表!$D$7,IF(P5="ベスト8",[1]現行XD用点数換算表!$E$7,[1]現行XD用点数換算表!$F$7)))))</f>
        <v>0</v>
      </c>
      <c r="R5" s="12"/>
      <c r="S5" s="8">
        <f>IF(R5="",0,IF(R5="優勝",[1]現行XD用点数換算表!$B$8,IF(R5="準優勝",[1]現行XD用点数換算表!$C$8,IF(R5="ベスト4",[1]現行XD用点数換算表!$D$8,IF(R5="ベスト8",[1]現行XD用点数換算表!$E$8,[1]現行XD用点数換算表!$F$8)))))</f>
        <v>0</v>
      </c>
      <c r="T5" s="12"/>
      <c r="U5" s="14">
        <f>IF(T5="",0,IF(T5="優勝",[1]現行XD用点数換算表!$B$13,IF(T5="準優勝",[1]現行XD用点数換算表!$C$13,IF(T5="ベスト4",[1]現行XD用点数換算表!$D$13,[1]現行XD用点数換算表!$E$13))))</f>
        <v>0</v>
      </c>
      <c r="V5" s="12"/>
      <c r="W5" s="8">
        <f>IF(V5="",0,IF(V5="優勝",[1]現行XD用点数換算表!$B$14,IF(V5="準優勝",[1]現行XD用点数換算表!$C$14,IF(V5="ベスト4",[1]現行XD用点数換算表!$D$14,[1]現行XD用点数換算表!$E$14))))</f>
        <v>0</v>
      </c>
      <c r="X5" s="12" t="s">
        <v>4</v>
      </c>
      <c r="Y5" s="8">
        <f>IF(X5="",0,IF(X5="優勝",[2]現行XD用点数換算表!$B$15,IF(X5="準優勝",[2]現行XD用点数換算表!$C$15,IF(X5="ベスト4",[2]現行XD用点数換算表!$D$15,IF(X5="ベスト8",[2]現行XD用点数換算表!$E$15,IF(X5="ベスト16",[2]現行XD用点数換算表!$F$15,IF(X5="ベスト32",[2]現行XD用点数換算表!$G$15,"")))))))</f>
        <v>128</v>
      </c>
      <c r="Z5" s="12"/>
      <c r="AA5" s="8">
        <f>IF(Z5="",0,IF(Z5="優勝",[1]現行XD用点数換算表!$B$16,IF(Z5="準優勝",[1]現行XD用点数換算表!$C$16,IF(Z5="ベスト4",[1]現行XD用点数換算表!$D$16,IF(Z5="ベスト8",[1]現行XD用点数換算表!$E$16,IF(Z5="ベスト16",[1]現行XD用点数換算表!$F$16,IF(Z5="ベスト32",[1]現行XD用点数換算表!$G$16,"")))))))</f>
        <v>0</v>
      </c>
      <c r="AB5" s="12" t="s">
        <v>3</v>
      </c>
      <c r="AC5" s="8">
        <f>IF(AB5="",0,IF(AB5="優勝",[1]現行XD用点数換算表!$B$17,IF(AB5="準優勝",[1]現行XD用点数換算表!$C$17,IF(AB5="ベスト4",[1]現行XD用点数換算表!$D$17,IF(AB5="ベスト8",[1]現行XD用点数換算表!$E$17,IF(AB5="ベスト16",[1]現行XD用点数換算表!$F$17,IF(AB5="ベスト32",[1]現行XD用点数換算表!$G$17,"")))))))</f>
        <v>104</v>
      </c>
      <c r="AD5" s="12"/>
      <c r="AE5" s="8">
        <f>IF(AD5="",0,IF(AD5="優勝",[1]現行XD用点数換算表!$B$18,IF(AD5="準優勝",[1]現行XD用点数換算表!$C$18,IF(AD5="ベスト4",[1]現行XD用点数換算表!$D$18,IF(AD5="ベスト8",[1]現行XD用点数換算表!$E$18,[1]現行XD用点数換算表!$F$18)))))</f>
        <v>0</v>
      </c>
      <c r="AF5" s="12" t="s">
        <v>4</v>
      </c>
      <c r="AG5" s="8">
        <f>IF(AF5="",0,IF(AF5="優勝",[1]現行XD用点数換算表!$B$19,IF(AF5="準優勝",[1]現行XD用点数換算表!$C$19,IF(AF5="ベスト4",[1]現行XD用点数換算表!$D$19,IF(AF5="ベスト8",[1]現行XD用点数換算表!$E$19,[1]現行XD用点数換算表!$F$19)))))</f>
        <v>40</v>
      </c>
      <c r="AH5" s="8">
        <f t="shared" si="0"/>
        <v>642</v>
      </c>
    </row>
    <row r="6" spans="1:34" ht="17.25" customHeight="1" x14ac:dyDescent="0.55000000000000004">
      <c r="A6" s="8" t="s">
        <v>40</v>
      </c>
      <c r="B6" s="8" t="s">
        <v>41</v>
      </c>
      <c r="C6" s="9">
        <v>3</v>
      </c>
      <c r="D6" s="25" t="s">
        <v>159</v>
      </c>
      <c r="E6" s="26" t="s">
        <v>160</v>
      </c>
      <c r="F6" s="17"/>
      <c r="G6" s="13">
        <f>IF(F6="",0,IF(F6="優勝",[6]現行XD用点数換算表!$B$2,IF(F6="準優勝",[6]現行XD用点数換算表!$C$2,IF(F6="ベスト4",[6]現行XD用点数換算表!$D$2,[6]現行XD用点数換算表!$E$2))))</f>
        <v>0</v>
      </c>
      <c r="H6" s="12"/>
      <c r="I6" s="8">
        <f>IF(H6="",0,IF(H6="優勝",[6]現行XD用点数換算表!$B$3,IF(H6="準優勝",[6]現行XD用点数換算表!$C$3,IF(H6="ベスト4",[6]現行XD用点数換算表!$D$3,[6]現行XD用点数換算表!$E$3))))</f>
        <v>0</v>
      </c>
      <c r="J6" s="12" t="s">
        <v>0</v>
      </c>
      <c r="K6" s="8">
        <f>IF(J6="",0,IF(J6="優勝",[5]現行XD用点数換算表!$B$4,IF(J6="準優勝",[5]現行XD用点数換算表!$C$4,IF(J6="ベスト4",[5]現行XD用点数換算表!$D$4,IF(J6="ベスト8",[5]現行XD用点数換算表!$E$4,IF(J6="ベスト16",[5]現行XD用点数換算表!$F$4,IF(J6="ベスト32",[5]現行XD用点数換算表!$G$4,"")))))))</f>
        <v>450</v>
      </c>
      <c r="L6" s="12"/>
      <c r="M6" s="8">
        <f>IF(L6="",0,IF(L6="優勝",[6]現行XD用点数換算表!$B$5,IF(L6="準優勝",[6]現行XD用点数換算表!$C$5,IF(L6="ベスト4",[6]現行XD用点数換算表!$D$5,IF(L6="ベスト8",[6]現行XD用点数換算表!$E$5,IF(L6="ベスト16",[6]現行XD用点数換算表!$F$5,IF(L6="ベスト32",[6]現行XD用点数換算表!$G$5,"")))))))</f>
        <v>0</v>
      </c>
      <c r="N6" s="12" t="s">
        <v>3</v>
      </c>
      <c r="O6" s="8">
        <f>IF(N6="",0,IF(N6="優勝",[6]現行XD用点数換算表!$B$6,IF(N6="準優勝",[6]現行XD用点数換算表!$C$6,IF(N6="ベスト4",[6]現行XD用点数換算表!$D$6,IF(N6="ベスト8",[6]現行XD用点数換算表!$E$6,IF(N6="ベスト16",[6]現行XD用点数換算表!$F$6,IF(N6="ベスト32",[6]現行XD用点数換算表!$G$6,"")))))))</f>
        <v>130</v>
      </c>
      <c r="P6" s="12"/>
      <c r="Q6" s="8">
        <f>IF(P6="",0,IF(P6="優勝",[6]現行XD用点数換算表!$B$7,IF(P6="準優勝",[6]現行XD用点数換算表!$C$7,IF(P6="ベスト4",[6]現行XD用点数換算表!$D$7,IF(P6="ベスト8",[6]現行XD用点数換算表!$E$7,[6]現行XD用点数換算表!$F$7)))))</f>
        <v>0</v>
      </c>
      <c r="R6" s="12"/>
      <c r="S6" s="8">
        <f>IF(R6="",0,IF(R6="優勝",[6]現行XD用点数換算表!$B$8,IF(R6="準優勝",[6]現行XD用点数換算表!$C$8,IF(R6="ベスト4",[6]現行XD用点数換算表!$D$8,IF(R6="ベスト8",[6]現行XD用点数換算表!$E$8,[6]現行XD用点数換算表!$F$8)))))</f>
        <v>0</v>
      </c>
      <c r="T6" s="12"/>
      <c r="U6" s="14">
        <f>IF(T6="",0,IF(T6="優勝",[6]現行XD用点数換算表!$B$13,IF(T6="準優勝",[6]現行XD用点数換算表!$C$13,IF(T6="ベスト4",[6]現行XD用点数換算表!$D$13,[6]現行XD用点数換算表!$E$13))))</f>
        <v>0</v>
      </c>
      <c r="V6" s="12"/>
      <c r="W6" s="8">
        <f>IF(V6="",0,IF(V6="優勝",[6]現行XD用点数換算表!$B$14,IF(V6="準優勝",[6]現行XD用点数換算表!$C$14,IF(V6="ベスト4",[6]現行XD用点数換算表!$D$14,[6]現行XD用点数換算表!$E$14))))</f>
        <v>0</v>
      </c>
      <c r="X6" s="12"/>
      <c r="Y6" s="8">
        <f>IF(X6="",0,IF(X6="優勝",[5]現行XD用点数換算表!$B$15,IF(X6="準優勝",[5]現行XD用点数換算表!$C$15,IF(X6="ベスト4",[5]現行XD用点数換算表!$D$15,IF(X6="ベスト8",[5]現行XD用点数換算表!$E$15,IF(X6="ベスト16",[5]現行XD用点数換算表!$F$15,IF(X6="ベスト32",[5]現行XD用点数換算表!$G$15,"")))))))</f>
        <v>0</v>
      </c>
      <c r="Z6" s="12" t="s">
        <v>5</v>
      </c>
      <c r="AA6" s="8">
        <f>IF(Z6="",0,IF(Z6="優勝",[6]現行XD用点数換算表!$B$16,IF(Z6="準優勝",[6]現行XD用点数換算表!$C$16,IF(Z6="ベスト4",[6]現行XD用点数換算表!$D$16,IF(Z6="ベスト8",[6]現行XD用点数換算表!$E$16,IF(Z6="ベスト16",[6]現行XD用点数換算表!$F$16,IF(Z6="ベスト32",[6]現行XD用点数換算表!$G$16,"")))))))</f>
        <v>8</v>
      </c>
      <c r="AB6" s="12"/>
      <c r="AC6" s="8">
        <f>IF(AB6="",0,IF(AB6="優勝",[6]現行XD用点数換算表!$B$17,IF(AB6="準優勝",[6]現行XD用点数換算表!$C$17,IF(AB6="ベスト4",[6]現行XD用点数換算表!$D$17,IF(AB6="ベスト8",[6]現行XD用点数換算表!$E$17,IF(AB6="ベスト16",[6]現行XD用点数換算表!$F$17,IF(AB6="ベスト32",[6]現行XD用点数換算表!$G$17,"")))))))</f>
        <v>0</v>
      </c>
      <c r="AD6" s="12"/>
      <c r="AE6" s="8">
        <f>IF(AD6="",0,IF(AD6="優勝",[6]現行XD用点数換算表!$B$18,IF(AD6="準優勝",[6]現行XD用点数換算表!$C$18,IF(AD6="ベスト4",[6]現行XD用点数換算表!$D$18,IF(AD6="ベスト8",[6]現行XD用点数換算表!$E$18,[6]現行XD用点数換算表!$F$18)))))</f>
        <v>0</v>
      </c>
      <c r="AF6" s="12"/>
      <c r="AG6" s="8">
        <f>IF(AF6="",0,IF(AF6="優勝",[6]現行XD用点数換算表!$B$19,IF(AF6="準優勝",[6]現行XD用点数換算表!$C$19,IF(AF6="ベスト4",[6]現行XD用点数換算表!$D$19,IF(AF6="ベスト8",[6]現行XD用点数換算表!$E$19,[6]現行XD用点数換算表!$F$19)))))</f>
        <v>0</v>
      </c>
      <c r="AH6" s="8">
        <f t="shared" si="0"/>
        <v>588</v>
      </c>
    </row>
    <row r="7" spans="1:34" ht="17.25" customHeight="1" x14ac:dyDescent="0.55000000000000004">
      <c r="A7" s="8" t="s">
        <v>42</v>
      </c>
      <c r="B7" s="8" t="s">
        <v>43</v>
      </c>
      <c r="C7" s="9">
        <v>4</v>
      </c>
      <c r="D7" s="25" t="s">
        <v>159</v>
      </c>
      <c r="E7" s="26" t="s">
        <v>160</v>
      </c>
      <c r="F7" s="17"/>
      <c r="G7" s="13">
        <f>IF(F7="",0,IF(F7="優勝",[6]現行XD用点数換算表!$B$2,IF(F7="準優勝",[6]現行XD用点数換算表!$C$2,IF(F7="ベスト4",[6]現行XD用点数換算表!$D$2,[6]現行XD用点数換算表!$E$2))))</f>
        <v>0</v>
      </c>
      <c r="H7" s="12"/>
      <c r="I7" s="8">
        <f>IF(H7="",0,IF(H7="優勝",[6]現行XD用点数換算表!$B$3,IF(H7="準優勝",[6]現行XD用点数換算表!$C$3,IF(H7="ベスト4",[6]現行XD用点数換算表!$D$3,[6]現行XD用点数換算表!$E$3))))</f>
        <v>0</v>
      </c>
      <c r="J7" s="12" t="s">
        <v>2</v>
      </c>
      <c r="K7" s="8">
        <f>IF(J7="",0,IF(J7="優勝",[5]現行XD用点数換算表!$B$4,IF(J7="準優勝",[5]現行XD用点数換算表!$C$4,IF(J7="ベスト4",[5]現行XD用点数換算表!$D$4,IF(J7="ベスト8",[5]現行XD用点数換算表!$E$4,IF(J7="ベスト16",[5]現行XD用点数換算表!$F$4,IF(J7="ベスト32",[5]現行XD用点数換算表!$G$4,"")))))))</f>
        <v>320</v>
      </c>
      <c r="L7" s="12" t="s">
        <v>2</v>
      </c>
      <c r="M7" s="8">
        <f>IF(L7="",0,IF(L7="優勝",[6]現行XD用点数換算表!$B$5,IF(L7="準優勝",[6]現行XD用点数換算表!$C$5,IF(L7="ベスト4",[6]現行XD用点数換算表!$D$5,IF(L7="ベスト8",[6]現行XD用点数換算表!$E$5,IF(L7="ベスト16",[6]現行XD用点数換算表!$F$5,IF(L7="ベスト32",[6]現行XD用点数換算表!$G$5,"")))))))</f>
        <v>120</v>
      </c>
      <c r="N7" s="12"/>
      <c r="O7" s="8">
        <f>IF(N7="",0,IF(N7="優勝",[6]現行XD用点数換算表!$B$6,IF(N7="準優勝",[6]現行XD用点数換算表!$C$6,IF(N7="ベスト4",[6]現行XD用点数換算表!$D$6,IF(N7="ベスト8",[6]現行XD用点数換算表!$E$6,IF(N7="ベスト16",[6]現行XD用点数換算表!$F$6,IF(N7="ベスト32",[6]現行XD用点数換算表!$G$6,"")))))))</f>
        <v>0</v>
      </c>
      <c r="P7" s="12"/>
      <c r="Q7" s="8">
        <f>IF(P7="",0,IF(P7="優勝",[6]現行XD用点数換算表!$B$7,IF(P7="準優勝",[6]現行XD用点数換算表!$C$7,IF(P7="ベスト4",[6]現行XD用点数換算表!$D$7,IF(P7="ベスト8",[6]現行XD用点数換算表!$E$7,[6]現行XD用点数換算表!$F$7)))))</f>
        <v>0</v>
      </c>
      <c r="R7" s="12"/>
      <c r="S7" s="8">
        <f>IF(R7="",0,IF(R7="優勝",[6]現行XD用点数換算表!$B$8,IF(R7="準優勝",[6]現行XD用点数換算表!$C$8,IF(R7="ベスト4",[6]現行XD用点数換算表!$D$8,IF(R7="ベスト8",[6]現行XD用点数換算表!$E$8,[6]現行XD用点数換算表!$F$8)))))</f>
        <v>0</v>
      </c>
      <c r="T7" s="12"/>
      <c r="U7" s="14">
        <f>IF(T7="",0,IF(T7="優勝",[6]現行XD用点数換算表!$B$13,IF(T7="準優勝",[6]現行XD用点数換算表!$C$13,IF(T7="ベスト4",[6]現行XD用点数換算表!$D$13,[6]現行XD用点数換算表!$E$13))))</f>
        <v>0</v>
      </c>
      <c r="V7" s="12"/>
      <c r="W7" s="8">
        <f>IF(V7="",0,IF(V7="優勝",[6]現行XD用点数換算表!$B$14,IF(V7="準優勝",[6]現行XD用点数換算表!$C$14,IF(V7="ベスト4",[6]現行XD用点数換算表!$D$14,[6]現行XD用点数換算表!$E$14))))</f>
        <v>0</v>
      </c>
      <c r="X7" s="12" t="s">
        <v>5</v>
      </c>
      <c r="Y7" s="8">
        <f>IF(X7="",0,IF(X7="優勝",[5]現行XD用点数換算表!$B$15,IF(X7="準優勝",[5]現行XD用点数換算表!$C$15,IF(X7="ベスト4",[5]現行XD用点数換算表!$D$15,IF(X7="ベスト8",[5]現行XD用点数換算表!$E$15,IF(X7="ベスト16",[5]現行XD用点数換算表!$F$15,IF(X7="ベスト32",[5]現行XD用点数換算表!$G$15,"")))))))</f>
        <v>64</v>
      </c>
      <c r="Z7" s="12" t="s">
        <v>4</v>
      </c>
      <c r="AA7" s="8">
        <f>IF(Z7="",0,IF(Z7="優勝",[6]現行XD用点数換算表!$B$16,IF(Z7="準優勝",[6]現行XD用点数換算表!$C$16,IF(Z7="ベスト4",[6]現行XD用点数換算表!$D$16,IF(Z7="ベスト8",[6]現行XD用点数換算表!$E$16,IF(Z7="ベスト16",[6]現行XD用点数換算表!$F$16,IF(Z7="ベスト32",[6]現行XD用点数換算表!$G$16,"")))))))</f>
        <v>32</v>
      </c>
      <c r="AB7" s="12"/>
      <c r="AC7" s="8">
        <f>IF(AB7="",0,IF(AB7="優勝",[6]現行XD用点数換算表!$B$17,IF(AB7="準優勝",[6]現行XD用点数換算表!$C$17,IF(AB7="ベスト4",[6]現行XD用点数換算表!$D$17,IF(AB7="ベスト8",[6]現行XD用点数換算表!$E$17,IF(AB7="ベスト16",[6]現行XD用点数換算表!$F$17,IF(AB7="ベスト32",[6]現行XD用点数換算表!$G$17,"")))))))</f>
        <v>0</v>
      </c>
      <c r="AD7" s="12"/>
      <c r="AE7" s="8">
        <f>IF(AD7="",0,IF(AD7="優勝",[6]現行XD用点数換算表!$B$18,IF(AD7="準優勝",[6]現行XD用点数換算表!$C$18,IF(AD7="ベスト4",[6]現行XD用点数換算表!$D$18,IF(AD7="ベスト8",[6]現行XD用点数換算表!$E$18,[6]現行XD用点数換算表!$F$18)))))</f>
        <v>0</v>
      </c>
      <c r="AF7" s="12"/>
      <c r="AG7" s="8">
        <f>IF(AF7="",0,IF(AF7="優勝",[6]現行XD用点数換算表!$B$19,IF(AF7="準優勝",[6]現行XD用点数換算表!$C$19,IF(AF7="ベスト4",[6]現行XD用点数換算表!$D$19,IF(AF7="ベスト8",[6]現行XD用点数換算表!$E$19,[6]現行XD用点数換算表!$F$19)))))</f>
        <v>0</v>
      </c>
      <c r="AH7" s="8">
        <f t="shared" si="0"/>
        <v>536</v>
      </c>
    </row>
    <row r="8" spans="1:34" ht="17.25" customHeight="1" x14ac:dyDescent="0.55000000000000004">
      <c r="A8" s="8" t="s">
        <v>44</v>
      </c>
      <c r="B8" s="12" t="s">
        <v>45</v>
      </c>
      <c r="C8" s="8">
        <v>3</v>
      </c>
      <c r="D8" s="25" t="s">
        <v>159</v>
      </c>
      <c r="E8" s="26" t="s">
        <v>160</v>
      </c>
      <c r="F8" s="12"/>
      <c r="G8" s="13">
        <f>IF(F8="",0,IF(F8="優勝",[6]現行XD用点数換算表!$B$2,IF(F8="準優勝",[6]現行XD用点数換算表!$C$2,IF(F8="ベスト4",[6]現行XD用点数換算表!$D$2,[6]現行XD用点数換算表!$E$2))))</f>
        <v>0</v>
      </c>
      <c r="H8" s="12"/>
      <c r="I8" s="8">
        <f>IF(H8="",0,IF(H8="優勝",[6]現行XD用点数換算表!$B$3,IF(H8="準優勝",[6]現行XD用点数換算表!$C$3,IF(H8="ベスト4",[6]現行XD用点数換算表!$D$3,[6]現行XD用点数換算表!$E$3))))</f>
        <v>0</v>
      </c>
      <c r="J8" s="12" t="s">
        <v>5</v>
      </c>
      <c r="K8" s="8">
        <f>IF(J8="",0,IF(J8="優勝",[5]現行XD用点数換算表!$B$4,IF(J8="準優勝",[5]現行XD用点数換算表!$C$4,IF(J8="ベスト4",[5]現行XD用点数換算表!$D$4,IF(J8="ベスト8",[5]現行XD用点数換算表!$E$4,IF(J8="ベスト16",[5]現行XD用点数換算表!$F$4,IF(J8="ベスト32",[5]現行XD用点数換算表!$G$4,"")))))))</f>
        <v>80</v>
      </c>
      <c r="L8" s="12" t="s">
        <v>5</v>
      </c>
      <c r="M8" s="8">
        <f>IF(L8="",0,IF(L8="優勝",[6]現行XD用点数換算表!$B$5,IF(L8="準優勝",[6]現行XD用点数換算表!$C$5,IF(L8="ベスト4",[6]現行XD用点数換算表!$D$5,IF(L8="ベスト8",[6]現行XD用点数換算表!$E$5,IF(L8="ベスト16",[6]現行XD用点数換算表!$F$5,IF(L8="ベスト32",[6]現行XD用点数換算表!$G$5,"")))))))</f>
        <v>10</v>
      </c>
      <c r="N8" s="12" t="s">
        <v>2</v>
      </c>
      <c r="O8" s="8">
        <f>IF(N8="",0,IF(N8="優勝",[6]現行XD用点数換算表!$B$6,IF(N8="準優勝",[6]現行XD用点数換算表!$C$6,IF(N8="ベスト4",[6]現行XD用点数換算表!$D$6,IF(N8="ベスト8",[6]現行XD用点数換算表!$E$6,IF(N8="ベスト16",[6]現行XD用点数換算表!$F$6,IF(N8="ベスト32",[6]現行XD用点数換算表!$G$6,"")))))))</f>
        <v>170</v>
      </c>
      <c r="P8" s="12"/>
      <c r="Q8" s="8">
        <f>IF(P8="",0,IF(P8="優勝",[6]現行XD用点数換算表!$B$7,IF(P8="準優勝",[6]現行XD用点数換算表!$C$7,IF(P8="ベスト4",[6]現行XD用点数換算表!$D$7,IF(P8="ベスト8",[6]現行XD用点数換算表!$E$7,[6]現行XD用点数換算表!$F$7)))))</f>
        <v>0</v>
      </c>
      <c r="R8" s="12"/>
      <c r="S8" s="8">
        <f>IF(R8="",0,IF(R8="優勝",[6]現行XD用点数換算表!$B$8,IF(R8="準優勝",[6]現行XD用点数換算表!$C$8,IF(R8="ベスト4",[6]現行XD用点数換算表!$D$8,IF(R8="ベスト8",[6]現行XD用点数換算表!$E$8,[6]現行XD用点数換算表!$F$8)))))</f>
        <v>0</v>
      </c>
      <c r="T8" s="12"/>
      <c r="U8" s="14">
        <f>IF(T8="",0,IF(T8="優勝",[6]現行XD用点数換算表!$B$13,IF(T8="準優勝",[6]現行XD用点数換算表!$C$13,IF(T8="ベスト4",[6]現行XD用点数換算表!$D$13,[6]現行XD用点数換算表!$E$13))))</f>
        <v>0</v>
      </c>
      <c r="V8" s="12"/>
      <c r="W8" s="8">
        <f>IF(V8="",0,IF(V8="優勝",[6]現行XD用点数換算表!$B$14,IF(V8="準優勝",[6]現行XD用点数換算表!$C$14,IF(V8="ベスト4",[6]現行XD用点数換算表!$D$14,[6]現行XD用点数換算表!$E$14))))</f>
        <v>0</v>
      </c>
      <c r="X8" s="12" t="s">
        <v>5</v>
      </c>
      <c r="Y8" s="8">
        <f>IF(X8="",0,IF(X8="優勝",[5]現行XD用点数換算表!$B$15,IF(X8="準優勝",[5]現行XD用点数換算表!$C$15,IF(X8="ベスト4",[5]現行XD用点数換算表!$D$15,IF(X8="ベスト8",[5]現行XD用点数換算表!$E$15,IF(X8="ベスト16",[5]現行XD用点数換算表!$F$15,IF(X8="ベスト32",[5]現行XD用点数換算表!$G$15,"")))))))</f>
        <v>64</v>
      </c>
      <c r="Z8" s="12" t="s">
        <v>0</v>
      </c>
      <c r="AA8" s="8">
        <f>IF(Z8="",0,IF(Z8="優勝",[6]現行XD用点数換算表!$B$16,IF(Z8="準優勝",[6]現行XD用点数換算表!$C$16,IF(Z8="ベスト4",[6]現行XD用点数換算表!$D$16,IF(Z8="ベスト8",[6]現行XD用点数換算表!$E$16,IF(Z8="ベスト16",[6]現行XD用点数換算表!$F$16,IF(Z8="ベスト32",[6]現行XD用点数換算表!$G$16,"")))))))</f>
        <v>160</v>
      </c>
      <c r="AB8" s="12" t="s">
        <v>5</v>
      </c>
      <c r="AC8" s="8">
        <f>IF(AB8="",0,IF(AB8="優勝",[6]現行XD用点数換算表!$B$17,IF(AB8="準優勝",[6]現行XD用点数換算表!$C$17,IF(AB8="ベスト4",[6]現行XD用点数換算表!$D$17,IF(AB8="ベスト8",[6]現行XD用点数換算表!$E$17,IF(AB8="ベスト16",[6]現行XD用点数換算表!$F$17,IF(AB8="ベスト32",[6]現行XD用点数換算表!$G$17,"")))))))</f>
        <v>24</v>
      </c>
      <c r="AD8" s="12"/>
      <c r="AE8" s="8">
        <f>IF(AD8="",0,IF(AD8="優勝",[6]現行XD用点数換算表!$B$18,IF(AD8="準優勝",[6]現行XD用点数換算表!$C$18,IF(AD8="ベスト4",[6]現行XD用点数換算表!$D$18,IF(AD8="ベスト8",[6]現行XD用点数換算表!$E$18,[6]現行XD用点数換算表!$F$18)))))</f>
        <v>0</v>
      </c>
      <c r="AF8" s="12"/>
      <c r="AG8" s="8">
        <f>IF(AF8="",0,IF(AF8="優勝",[6]現行XD用点数換算表!$B$19,IF(AF8="準優勝",[6]現行XD用点数換算表!$C$19,IF(AF8="ベスト4",[6]現行XD用点数換算表!$D$19,IF(AF8="ベスト8",[6]現行XD用点数換算表!$E$19,[6]現行XD用点数換算表!$F$19)))))</f>
        <v>0</v>
      </c>
      <c r="AH8" s="8">
        <f t="shared" si="0"/>
        <v>508</v>
      </c>
    </row>
    <row r="9" spans="1:34" ht="17.25" customHeight="1" x14ac:dyDescent="0.55000000000000004">
      <c r="A9" s="12" t="s">
        <v>46</v>
      </c>
      <c r="B9" s="12" t="s">
        <v>47</v>
      </c>
      <c r="C9" s="12">
        <v>4</v>
      </c>
      <c r="D9" s="25" t="s">
        <v>159</v>
      </c>
      <c r="E9" s="26" t="s">
        <v>160</v>
      </c>
      <c r="F9" s="12"/>
      <c r="G9" s="13">
        <f>IF(F9="",0,IF(F9="優勝",[6]現行XD用点数換算表!$B$2,IF(F9="準優勝",[6]現行XD用点数換算表!$C$2,IF(F9="ベスト4",[6]現行XD用点数換算表!$D$2,[6]現行XD用点数換算表!$E$2))))</f>
        <v>0</v>
      </c>
      <c r="H9" s="12"/>
      <c r="I9" s="8">
        <f>IF(H9="",0,IF(H9="優勝",[6]現行XD用点数換算表!$B$3,IF(H9="準優勝",[6]現行XD用点数換算表!$C$3,IF(H9="ベスト4",[6]現行XD用点数換算表!$D$3,[6]現行XD用点数換算表!$E$3))))</f>
        <v>0</v>
      </c>
      <c r="J9" s="12" t="s">
        <v>5</v>
      </c>
      <c r="K9" s="8">
        <f>IF(J9="",0,IF(J9="優勝",[5]現行XD用点数換算表!$B$4,IF(J9="準優勝",[5]現行XD用点数換算表!$C$4,IF(J9="ベスト4",[5]現行XD用点数換算表!$D$4,IF(J9="ベスト8",[5]現行XD用点数換算表!$E$4,IF(J9="ベスト16",[5]現行XD用点数換算表!$F$4,IF(J9="ベスト32",[5]現行XD用点数換算表!$G$4,"")))))))</f>
        <v>80</v>
      </c>
      <c r="L9" s="12" t="s">
        <v>3</v>
      </c>
      <c r="M9" s="8">
        <f>IF(L9="",0,IF(L9="優勝",[6]現行XD用点数換算表!$B$5,IF(L9="準優勝",[6]現行XD用点数換算表!$C$5,IF(L9="ベスト4",[6]現行XD用点数換算表!$D$5,IF(L9="ベスト8",[6]現行XD用点数換算表!$E$5,IF(L9="ベスト16",[6]現行XD用点数換算表!$F$5,IF(L9="ベスト32",[6]現行XD用点数換算表!$G$5,"")))))))</f>
        <v>80</v>
      </c>
      <c r="N9" s="12" t="s">
        <v>4</v>
      </c>
      <c r="O9" s="8">
        <f>IF(N9="",0,IF(N9="優勝",[6]現行XD用点数換算表!$B$6,IF(N9="準優勝",[6]現行XD用点数換算表!$C$6,IF(N9="ベスト4",[6]現行XD用点数換算表!$D$6,IF(N9="ベスト8",[6]現行XD用点数換算表!$E$6,IF(N9="ベスト16",[6]現行XD用点数換算表!$F$6,IF(N9="ベスト32",[6]現行XD用点数換算表!$G$6,"")))))))</f>
        <v>90</v>
      </c>
      <c r="P9" s="12"/>
      <c r="Q9" s="8">
        <f>IF(P9="",0,IF(P9="優勝",[6]現行XD用点数換算表!$B$7,IF(P9="準優勝",[6]現行XD用点数換算表!$C$7,IF(P9="ベスト4",[6]現行XD用点数換算表!$D$7,IF(P9="ベスト8",[6]現行XD用点数換算表!$E$7,[6]現行XD用点数換算表!$F$7)))))</f>
        <v>0</v>
      </c>
      <c r="R9" s="12"/>
      <c r="S9" s="8">
        <f>IF(R9="",0,IF(R9="優勝",[6]現行XD用点数換算表!$B$8,IF(R9="準優勝",[6]現行XD用点数換算表!$C$8,IF(R9="ベスト4",[6]現行XD用点数換算表!$D$8,IF(R9="ベスト8",[6]現行XD用点数換算表!$E$8,[6]現行XD用点数換算表!$F$8)))))</f>
        <v>0</v>
      </c>
      <c r="T9" s="12"/>
      <c r="U9" s="14">
        <f>IF(T9="",0,IF(T9="優勝",[6]現行XD用点数換算表!$B$13,IF(T9="準優勝",[6]現行XD用点数換算表!$C$13,IF(T9="ベスト4",[6]現行XD用点数換算表!$D$13,[6]現行XD用点数換算表!$E$13))))</f>
        <v>0</v>
      </c>
      <c r="V9" s="12"/>
      <c r="W9" s="8">
        <f>IF(V9="",0,IF(V9="優勝",[6]現行XD用点数換算表!$B$14,IF(V9="準優勝",[6]現行XD用点数換算表!$C$14,IF(V9="ベスト4",[6]現行XD用点数換算表!$D$14,[6]現行XD用点数換算表!$E$14))))</f>
        <v>0</v>
      </c>
      <c r="X9" s="12" t="s">
        <v>4</v>
      </c>
      <c r="Y9" s="8">
        <f>IF(X9="",0,IF(X9="優勝",[5]現行XD用点数換算表!$B$15,IF(X9="準優勝",[5]現行XD用点数換算表!$C$15,IF(X9="ベスト4",[5]現行XD用点数換算表!$D$15,IF(X9="ベスト8",[5]現行XD用点数換算表!$E$15,IF(X9="ベスト16",[5]現行XD用点数換算表!$F$15,IF(X9="ベスト32",[5]現行XD用点数換算表!$G$15,"")))))))</f>
        <v>128</v>
      </c>
      <c r="Z9" s="12"/>
      <c r="AA9" s="8">
        <f>IF(Z9="",0,IF(Z9="優勝",[6]現行XD用点数換算表!$B$16,IF(Z9="準優勝",[6]現行XD用点数換算表!$C$16,IF(Z9="ベスト4",[6]現行XD用点数換算表!$D$16,IF(Z9="ベスト8",[6]現行XD用点数換算表!$E$16,IF(Z9="ベスト16",[6]現行XD用点数換算表!$F$16,IF(Z9="ベスト32",[6]現行XD用点数換算表!$G$16,"")))))))</f>
        <v>0</v>
      </c>
      <c r="AB9" s="12" t="s">
        <v>4</v>
      </c>
      <c r="AC9" s="8">
        <f>IF(AB9="",0,IF(AB9="優勝",[6]現行XD用点数換算表!$B$17,IF(AB9="準優勝",[6]現行XD用点数換算表!$C$17,IF(AB9="ベスト4",[6]現行XD用点数換算表!$D$17,IF(AB9="ベスト8",[6]現行XD用点数換算表!$E$17,IF(AB9="ベスト16",[6]現行XD用点数換算表!$F$17,IF(AB9="ベスト32",[6]現行XD用点数換算表!$G$17,"")))))))</f>
        <v>72</v>
      </c>
      <c r="AD9" s="12"/>
      <c r="AE9" s="8">
        <f>IF(AD9="",0,IF(AD9="優勝",[6]現行XD用点数換算表!$B$18,IF(AD9="準優勝",[6]現行XD用点数換算表!$C$18,IF(AD9="ベスト4",[6]現行XD用点数換算表!$D$18,IF(AD9="ベスト8",[6]現行XD用点数換算表!$E$18,[6]現行XD用点数換算表!$F$18)))))</f>
        <v>0</v>
      </c>
      <c r="AF9" s="12"/>
      <c r="AG9" s="8">
        <f>IF(AF9="",0,IF(AF9="優勝",[6]現行XD用点数換算表!$B$19,IF(AF9="準優勝",[6]現行XD用点数換算表!$C$19,IF(AF9="ベスト4",[6]現行XD用点数換算表!$D$19,IF(AF9="ベスト8",[6]現行XD用点数換算表!$E$19,[6]現行XD用点数換算表!$F$19)))))</f>
        <v>0</v>
      </c>
      <c r="AH9" s="8">
        <f t="shared" si="0"/>
        <v>450</v>
      </c>
    </row>
    <row r="10" spans="1:34" ht="17.25" customHeight="1" x14ac:dyDescent="0.55000000000000004">
      <c r="A10" s="12" t="s">
        <v>48</v>
      </c>
      <c r="B10" s="12" t="s">
        <v>43</v>
      </c>
      <c r="C10" s="12">
        <v>2</v>
      </c>
      <c r="D10" s="25" t="s">
        <v>159</v>
      </c>
      <c r="E10" s="26" t="s">
        <v>160</v>
      </c>
      <c r="F10" s="12"/>
      <c r="G10" s="13">
        <f>IF(F10="",0,IF(F10="優勝",[6]現行XD用点数換算表!$B$2,IF(F10="準優勝",[6]現行XD用点数換算表!$C$2,IF(F10="ベスト4",[6]現行XD用点数換算表!$D$2,[6]現行XD用点数換算表!$E$2))))</f>
        <v>0</v>
      </c>
      <c r="H10" s="12"/>
      <c r="I10" s="8">
        <f>IF(H10="",0,IF(H10="優勝",[6]現行XD用点数換算表!$B$3,IF(H10="準優勝",[6]現行XD用点数換算表!$C$3,IF(H10="ベスト4",[6]現行XD用点数換算表!$D$3,[6]現行XD用点数換算表!$E$3))))</f>
        <v>0</v>
      </c>
      <c r="J10" s="12" t="s">
        <v>4</v>
      </c>
      <c r="K10" s="8">
        <f>IF(J10="",0,IF(J10="優勝",[5]現行XD用点数換算表!$B$4,IF(J10="準優勝",[5]現行XD用点数換算表!$C$4,IF(J10="ベスト4",[5]現行XD用点数換算表!$D$4,IF(J10="ベスト8",[5]現行XD用点数換算表!$E$4,IF(J10="ベスト16",[5]現行XD用点数換算表!$F$4,IF(J10="ベスト32",[5]現行XD用点数換算表!$G$4,"")))))))</f>
        <v>160</v>
      </c>
      <c r="L10" s="12"/>
      <c r="M10" s="8">
        <f>IF(L10="",0,IF(L10="優勝",[6]現行XD用点数換算表!$B$5,IF(L10="準優勝",[6]現行XD用点数換算表!$C$5,IF(L10="ベスト4",[6]現行XD用点数換算表!$D$5,IF(L10="ベスト8",[6]現行XD用点数換算表!$E$5,IF(L10="ベスト16",[6]現行XD用点数換算表!$F$5,IF(L10="ベスト32",[6]現行XD用点数換算表!$G$5,"")))))))</f>
        <v>0</v>
      </c>
      <c r="N10" s="12" t="s">
        <v>3</v>
      </c>
      <c r="O10" s="8">
        <f>IF(N10="",0,IF(N10="優勝",[6]現行XD用点数換算表!$B$6,IF(N10="準優勝",[6]現行XD用点数換算表!$C$6,IF(N10="ベスト4",[6]現行XD用点数換算表!$D$6,IF(N10="ベスト8",[6]現行XD用点数換算表!$E$6,IF(N10="ベスト16",[6]現行XD用点数換算表!$F$6,IF(N10="ベスト32",[6]現行XD用点数換算表!$G$6,"")))))))</f>
        <v>130</v>
      </c>
      <c r="P10" s="12"/>
      <c r="Q10" s="8">
        <f>IF(P10="",0,IF(P10="優勝",[6]現行XD用点数換算表!$B$7,IF(P10="準優勝",[6]現行XD用点数換算表!$C$7,IF(P10="ベスト4",[6]現行XD用点数換算表!$D$7,IF(P10="ベスト8",[6]現行XD用点数換算表!$E$7,[6]現行XD用点数換算表!$F$7)))))</f>
        <v>0</v>
      </c>
      <c r="R10" s="12"/>
      <c r="S10" s="8">
        <f>IF(R10="",0,IF(R10="優勝",[6]現行XD用点数換算表!$B$8,IF(R10="準優勝",[6]現行XD用点数換算表!$C$8,IF(R10="ベスト4",[6]現行XD用点数換算表!$D$8,IF(R10="ベスト8",[6]現行XD用点数換算表!$E$8,[6]現行XD用点数換算表!$F$8)))))</f>
        <v>0</v>
      </c>
      <c r="T10" s="12" t="s">
        <v>3</v>
      </c>
      <c r="U10" s="14">
        <f>IF(T10="",0,IF(T10="優勝",[6]現行XD用点数換算表!$B$13,IF(T10="準優勝",[6]現行XD用点数換算表!$C$13,IF(T10="ベスト4",[6]現行XD用点数換算表!$D$13,[6]現行XD用点数換算表!$E$13))))</f>
        <v>16</v>
      </c>
      <c r="V10" s="12" t="s">
        <v>1</v>
      </c>
      <c r="W10" s="8">
        <f>IF(V10="",0,IF(V10="優勝",[6]現行XD用点数換算表!$B$14,IF(V10="準優勝",[6]現行XD用点数換算表!$C$14,IF(V10="ベスト4",[6]現行XD用点数換算表!$D$14,[6]現行XD用点数換算表!$E$14))))</f>
        <v>88</v>
      </c>
      <c r="X10" s="12"/>
      <c r="Y10" s="8">
        <f>IF(X10="",0,IF(X10="優勝",[5]現行XD用点数換算表!$B$15,IF(X10="準優勝",[5]現行XD用点数換算表!$C$15,IF(X10="ベスト4",[5]現行XD用点数換算表!$D$15,IF(X10="ベスト8",[5]現行XD用点数換算表!$E$15,IF(X10="ベスト16",[5]現行XD用点数換算表!$F$15,IF(X10="ベスト32",[5]現行XD用点数換算表!$G$15,"")))))))</f>
        <v>0</v>
      </c>
      <c r="Z10" s="12"/>
      <c r="AA10" s="8">
        <f>IF(Z10="",0,IF(Z10="優勝",[6]現行XD用点数換算表!$B$16,IF(Z10="準優勝",[6]現行XD用点数換算表!$C$16,IF(Z10="ベスト4",[6]現行XD用点数換算表!$D$16,IF(Z10="ベスト8",[6]現行XD用点数換算表!$E$16,IF(Z10="ベスト16",[6]現行XD用点数換算表!$F$16,IF(Z10="ベスト32",[6]現行XD用点数換算表!$G$16,"")))))))</f>
        <v>0</v>
      </c>
      <c r="AB10" s="12"/>
      <c r="AC10" s="8">
        <f>IF(AB10="",0,IF(AB10="優勝",[6]現行XD用点数換算表!$B$17,IF(AB10="準優勝",[6]現行XD用点数換算表!$C$17,IF(AB10="ベスト4",[6]現行XD用点数換算表!$D$17,IF(AB10="ベスト8",[6]現行XD用点数換算表!$E$17,IF(AB10="ベスト16",[6]現行XD用点数換算表!$F$17,IF(AB10="ベスト32",[6]現行XD用点数換算表!$G$17,"")))))))</f>
        <v>0</v>
      </c>
      <c r="AD10" s="12"/>
      <c r="AE10" s="8">
        <f>IF(AD10="",0,IF(AD10="優勝",[6]現行XD用点数換算表!$B$18,IF(AD10="準優勝",[6]現行XD用点数換算表!$C$18,IF(AD10="ベスト4",[6]現行XD用点数換算表!$D$18,IF(AD10="ベスト8",[6]現行XD用点数換算表!$E$18,[6]現行XD用点数換算表!$F$18)))))</f>
        <v>0</v>
      </c>
      <c r="AF10" s="12"/>
      <c r="AG10" s="8">
        <f>IF(AF10="",0,IF(AF10="優勝",[6]現行XD用点数換算表!$B$19,IF(AF10="準優勝",[6]現行XD用点数換算表!$C$19,IF(AF10="ベスト4",[6]現行XD用点数換算表!$D$19,IF(AF10="ベスト8",[6]現行XD用点数換算表!$E$19,[6]現行XD用点数換算表!$F$19)))))</f>
        <v>0</v>
      </c>
      <c r="AH10" s="8">
        <f t="shared" si="0"/>
        <v>378</v>
      </c>
    </row>
    <row r="11" spans="1:34" ht="17.25" customHeight="1" x14ac:dyDescent="0.55000000000000004">
      <c r="A11" s="12" t="s">
        <v>49</v>
      </c>
      <c r="B11" s="12" t="s">
        <v>47</v>
      </c>
      <c r="C11" s="12">
        <v>4</v>
      </c>
      <c r="D11" s="25" t="s">
        <v>159</v>
      </c>
      <c r="E11" s="26" t="s">
        <v>160</v>
      </c>
      <c r="F11" s="12"/>
      <c r="G11" s="13">
        <f>IF(F11="",0,IF(F11="優勝",[6]現行XD用点数換算表!$B$2,IF(F11="準優勝",[6]現行XD用点数換算表!$C$2,IF(F11="ベスト4",[6]現行XD用点数換算表!$D$2,[6]現行XD用点数換算表!$E$2))))</f>
        <v>0</v>
      </c>
      <c r="H11" s="12"/>
      <c r="I11" s="8">
        <f>IF(H11="",0,IF(H11="優勝",[6]現行XD用点数換算表!$B$3,IF(H11="準優勝",[6]現行XD用点数換算表!$C$3,IF(H11="ベスト4",[6]現行XD用点数換算表!$D$3,[6]現行XD用点数換算表!$E$3))))</f>
        <v>0</v>
      </c>
      <c r="J11" s="12" t="s">
        <v>5</v>
      </c>
      <c r="K11" s="8">
        <f>IF(J11="",0,IF(J11="優勝",[5]現行XD用点数換算表!$B$4,IF(J11="準優勝",[5]現行XD用点数換算表!$C$4,IF(J11="ベスト4",[5]現行XD用点数換算表!$D$4,IF(J11="ベスト8",[5]現行XD用点数換算表!$E$4,IF(J11="ベスト16",[5]現行XD用点数換算表!$F$4,IF(J11="ベスト32",[5]現行XD用点数換算表!$G$4,"")))))))</f>
        <v>80</v>
      </c>
      <c r="L11" s="12" t="s">
        <v>4</v>
      </c>
      <c r="M11" s="8">
        <f>IF(L11="",0,IF(L11="優勝",[6]現行XD用点数換算表!$B$5,IF(L11="準優勝",[6]現行XD用点数換算表!$C$5,IF(L11="ベスト4",[6]現行XD用点数換算表!$D$5,IF(L11="ベスト8",[6]現行XD用点数換算表!$E$5,IF(L11="ベスト16",[6]現行XD用点数換算表!$F$5,IF(L11="ベスト32",[6]現行XD用点数換算表!$G$5,"")))))))</f>
        <v>40</v>
      </c>
      <c r="N11" s="12" t="s">
        <v>4</v>
      </c>
      <c r="O11" s="8">
        <f>IF(N11="",0,IF(N11="優勝",[6]現行XD用点数換算表!$B$6,IF(N11="準優勝",[6]現行XD用点数換算表!$C$6,IF(N11="ベスト4",[6]現行XD用点数換算表!$D$6,IF(N11="ベスト8",[6]現行XD用点数換算表!$E$6,IF(N11="ベスト16",[6]現行XD用点数換算表!$F$6,IF(N11="ベスト32",[6]現行XD用点数換算表!$G$6,"")))))))</f>
        <v>90</v>
      </c>
      <c r="P11" s="12"/>
      <c r="Q11" s="8">
        <f>IF(P11="",0,IF(P11="優勝",[6]現行XD用点数換算表!$B$7,IF(P11="準優勝",[6]現行XD用点数換算表!$C$7,IF(P11="ベスト4",[6]現行XD用点数換算表!$D$7,IF(P11="ベスト8",[6]現行XD用点数換算表!$E$7,[6]現行XD用点数換算表!$F$7)))))</f>
        <v>0</v>
      </c>
      <c r="R11" s="12"/>
      <c r="S11" s="8">
        <f>IF(R11="",0,IF(R11="優勝",[6]現行XD用点数換算表!$B$8,IF(R11="準優勝",[6]現行XD用点数換算表!$C$8,IF(R11="ベスト4",[6]現行XD用点数換算表!$D$8,IF(R11="ベスト8",[6]現行XD用点数換算表!$E$8,[6]現行XD用点数換算表!$F$8)))))</f>
        <v>0</v>
      </c>
      <c r="T11" s="12"/>
      <c r="U11" s="14">
        <f>IF(T11="",0,IF(T11="優勝",[6]現行XD用点数換算表!$B$13,IF(T11="準優勝",[6]現行XD用点数換算表!$C$13,IF(T11="ベスト4",[6]現行XD用点数換算表!$D$13,[6]現行XD用点数換算表!$E$13))))</f>
        <v>0</v>
      </c>
      <c r="V11" s="12"/>
      <c r="W11" s="8">
        <f>IF(V11="",0,IF(V11="優勝",[6]現行XD用点数換算表!$B$14,IF(V11="準優勝",[6]現行XD用点数換算表!$C$14,IF(V11="ベスト4",[6]現行XD用点数換算表!$D$14,[6]現行XD用点数換算表!$E$14))))</f>
        <v>0</v>
      </c>
      <c r="X11" s="12"/>
      <c r="Y11" s="8">
        <f>IF(X11="",0,IF(X11="優勝",[5]現行XD用点数換算表!$B$15,IF(X11="準優勝",[5]現行XD用点数換算表!$C$15,IF(X11="ベスト4",[5]現行XD用点数換算表!$D$15,IF(X11="ベスト8",[5]現行XD用点数換算表!$E$15,IF(X11="ベスト16",[5]現行XD用点数換算表!$F$15,IF(X11="ベスト32",[5]現行XD用点数換算表!$G$15,"")))))))</f>
        <v>0</v>
      </c>
      <c r="Z11" s="12" t="s">
        <v>3</v>
      </c>
      <c r="AA11" s="8">
        <f>IF(Z11="",0,IF(Z11="優勝",[6]現行XD用点数換算表!$B$16,IF(Z11="準優勝",[6]現行XD用点数換算表!$C$16,IF(Z11="ベスト4",[6]現行XD用点数換算表!$D$16,IF(Z11="ベスト8",[6]現行XD用点数換算表!$E$16,IF(Z11="ベスト16",[6]現行XD用点数換算表!$F$16,IF(Z11="ベスト32",[6]現行XD用点数換算表!$G$16,"")))))))</f>
        <v>64</v>
      </c>
      <c r="AB11" s="12" t="s">
        <v>3</v>
      </c>
      <c r="AC11" s="8">
        <f>IF(AB11="",0,IF(AB11="優勝",[6]現行XD用点数換算表!$B$17,IF(AB11="準優勝",[6]現行XD用点数換算表!$C$17,IF(AB11="ベスト4",[6]現行XD用点数換算表!$D$17,IF(AB11="ベスト8",[6]現行XD用点数換算表!$E$17,IF(AB11="ベスト16",[6]現行XD用点数換算表!$F$17,IF(AB11="ベスト32",[6]現行XD用点数換算表!$G$17,"")))))))</f>
        <v>104</v>
      </c>
      <c r="AD11" s="12"/>
      <c r="AE11" s="8">
        <f>IF(AD11="",0,IF(AD11="優勝",[6]現行XD用点数換算表!$B$18,IF(AD11="準優勝",[6]現行XD用点数換算表!$C$18,IF(AD11="ベスト4",[6]現行XD用点数換算表!$D$18,IF(AD11="ベスト8",[6]現行XD用点数換算表!$E$18,[6]現行XD用点数換算表!$F$18)))))</f>
        <v>0</v>
      </c>
      <c r="AF11" s="12"/>
      <c r="AG11" s="8">
        <f>IF(AF11="",0,IF(AF11="優勝",[6]現行XD用点数換算表!$B$19,IF(AF11="準優勝",[6]現行XD用点数換算表!$C$19,IF(AF11="ベスト4",[6]現行XD用点数換算表!$D$19,IF(AF11="ベスト8",[6]現行XD用点数換算表!$E$19,[6]現行XD用点数換算表!$F$19)))))</f>
        <v>0</v>
      </c>
      <c r="AH11" s="8">
        <f t="shared" si="0"/>
        <v>378</v>
      </c>
    </row>
    <row r="12" spans="1:34" ht="17.25" customHeight="1" x14ac:dyDescent="0.55000000000000004">
      <c r="A12" s="12" t="s">
        <v>50</v>
      </c>
      <c r="B12" s="12" t="s">
        <v>43</v>
      </c>
      <c r="C12" s="12">
        <v>4</v>
      </c>
      <c r="D12" s="25" t="s">
        <v>159</v>
      </c>
      <c r="E12" s="26" t="s">
        <v>160</v>
      </c>
      <c r="F12" s="12"/>
      <c r="G12" s="13">
        <f>IF(F12="",0,IF(F12="優勝",[6]現行XD用点数換算表!$B$2,IF(F12="準優勝",[6]現行XD用点数換算表!$C$2,IF(F12="ベスト4",[6]現行XD用点数換算表!$D$2,[6]現行XD用点数換算表!$E$2))))</f>
        <v>0</v>
      </c>
      <c r="H12" s="12"/>
      <c r="I12" s="8">
        <f>IF(H12="",0,IF(H12="優勝",[6]現行XD用点数換算表!$B$3,IF(H12="準優勝",[6]現行XD用点数換算表!$C$3,IF(H12="ベスト4",[6]現行XD用点数換算表!$D$3,[6]現行XD用点数換算表!$E$3))))</f>
        <v>0</v>
      </c>
      <c r="J12" s="12" t="s">
        <v>3</v>
      </c>
      <c r="K12" s="8">
        <f>IF(J12="",0,IF(J12="優勝",[5]現行XD用点数換算表!$B$4,IF(J12="準優勝",[5]現行XD用点数換算表!$C$4,IF(J12="ベスト4",[5]現行XD用点数換算表!$D$4,IF(J12="ベスト8",[5]現行XD用点数換算表!$E$4,IF(J12="ベスト16",[5]現行XD用点数換算表!$F$4,IF(J12="ベスト32",[5]現行XD用点数換算表!$G$4,"")))))))</f>
        <v>240</v>
      </c>
      <c r="L12" s="12"/>
      <c r="M12" s="8">
        <f>IF(L12="",0,IF(L12="優勝",[6]現行XD用点数換算表!$B$5,IF(L12="準優勝",[6]現行XD用点数換算表!$C$5,IF(L12="ベスト4",[6]現行XD用点数換算表!$D$5,IF(L12="ベスト8",[6]現行XD用点数換算表!$E$5,IF(L12="ベスト16",[6]現行XD用点数換算表!$F$5,IF(L12="ベスト32",[6]現行XD用点数換算表!$G$5,"")))))))</f>
        <v>0</v>
      </c>
      <c r="N12" s="12" t="s">
        <v>5</v>
      </c>
      <c r="O12" s="8">
        <f>IF(N12="",0,IF(N12="優勝",[6]現行XD用点数換算表!$B$6,IF(N12="準優勝",[6]現行XD用点数換算表!$C$6,IF(N12="ベスト4",[6]現行XD用点数換算表!$D$6,IF(N12="ベスト8",[6]現行XD用点数換算表!$E$6,IF(N12="ベスト16",[6]現行XD用点数換算表!$F$6,IF(N12="ベスト32",[6]現行XD用点数換算表!$G$6,"")))))))</f>
        <v>30</v>
      </c>
      <c r="P12" s="12"/>
      <c r="Q12" s="8">
        <f>IF(P12="",0,IF(P12="優勝",[6]現行XD用点数換算表!$B$7,IF(P12="準優勝",[6]現行XD用点数換算表!$C$7,IF(P12="ベスト4",[6]現行XD用点数換算表!$D$7,IF(P12="ベスト8",[6]現行XD用点数換算表!$E$7,[6]現行XD用点数換算表!$F$7)))))</f>
        <v>0</v>
      </c>
      <c r="R12" s="12"/>
      <c r="S12" s="8">
        <f>IF(R12="",0,IF(R12="優勝",[6]現行XD用点数換算表!$B$8,IF(R12="準優勝",[6]現行XD用点数換算表!$C$8,IF(R12="ベスト4",[6]現行XD用点数換算表!$D$8,IF(R12="ベスト8",[6]現行XD用点数換算表!$E$8,[6]現行XD用点数換算表!$F$8)))))</f>
        <v>0</v>
      </c>
      <c r="T12" s="12"/>
      <c r="U12" s="14">
        <f>IF(T12="",0,IF(T12="優勝",[6]現行XD用点数換算表!$B$13,IF(T12="準優勝",[6]現行XD用点数換算表!$C$13,IF(T12="ベスト4",[6]現行XD用点数換算表!$D$13,[6]現行XD用点数換算表!$E$13))))</f>
        <v>0</v>
      </c>
      <c r="V12" s="12"/>
      <c r="W12" s="8">
        <f>IF(V12="",0,IF(V12="優勝",[6]現行XD用点数換算表!$B$14,IF(V12="準優勝",[6]現行XD用点数換算表!$C$14,IF(V12="ベスト4",[6]現行XD用点数換算表!$D$14,[6]現行XD用点数換算表!$E$14))))</f>
        <v>0</v>
      </c>
      <c r="X12" s="12"/>
      <c r="Y12" s="8">
        <f>IF(X12="",0,IF(X12="優勝",[5]現行XD用点数換算表!$B$15,IF(X12="準優勝",[5]現行XD用点数換算表!$C$15,IF(X12="ベスト4",[5]現行XD用点数換算表!$D$15,IF(X12="ベスト8",[5]現行XD用点数換算表!$E$15,IF(X12="ベスト16",[5]現行XD用点数換算表!$F$15,IF(X12="ベスト32",[5]現行XD用点数換算表!$G$15,"")))))))</f>
        <v>0</v>
      </c>
      <c r="Z12" s="12"/>
      <c r="AA12" s="8">
        <f>IF(Z12="",0,IF(Z12="優勝",[6]現行XD用点数換算表!$B$16,IF(Z12="準優勝",[6]現行XD用点数換算表!$C$16,IF(Z12="ベスト4",[6]現行XD用点数換算表!$D$16,IF(Z12="ベスト8",[6]現行XD用点数換算表!$E$16,IF(Z12="ベスト16",[6]現行XD用点数換算表!$F$16,IF(Z12="ベスト32",[6]現行XD用点数換算表!$G$16,"")))))))</f>
        <v>0</v>
      </c>
      <c r="AB12" s="12" t="s">
        <v>3</v>
      </c>
      <c r="AC12" s="8">
        <f>IF(AB12="",0,IF(AB12="優勝",[6]現行XD用点数換算表!$B$17,IF(AB12="準優勝",[6]現行XD用点数換算表!$C$17,IF(AB12="ベスト4",[6]現行XD用点数換算表!$D$17,IF(AB12="ベスト8",[6]現行XD用点数換算表!$E$17,IF(AB12="ベスト16",[6]現行XD用点数換算表!$F$17,IF(AB12="ベスト32",[6]現行XD用点数換算表!$G$17,"")))))))</f>
        <v>104</v>
      </c>
      <c r="AD12" s="12"/>
      <c r="AE12" s="8">
        <f>IF(AD12="",0,IF(AD12="優勝",[6]現行XD用点数換算表!$B$18,IF(AD12="準優勝",[6]現行XD用点数換算表!$C$18,IF(AD12="ベスト4",[6]現行XD用点数換算表!$D$18,IF(AD12="ベスト8",[6]現行XD用点数換算表!$E$18,[6]現行XD用点数換算表!$F$18)))))</f>
        <v>0</v>
      </c>
      <c r="AF12" s="12"/>
      <c r="AG12" s="8">
        <f>IF(AF12="",0,IF(AF12="優勝",[6]現行XD用点数換算表!$B$19,IF(AF12="準優勝",[6]現行XD用点数換算表!$C$19,IF(AF12="ベスト4",[6]現行XD用点数換算表!$D$19,IF(AF12="ベスト8",[6]現行XD用点数換算表!$E$19,[6]現行XD用点数換算表!$F$19)))))</f>
        <v>0</v>
      </c>
      <c r="AH12" s="8">
        <f t="shared" si="0"/>
        <v>374</v>
      </c>
    </row>
    <row r="13" spans="1:34" ht="17.25" customHeight="1" x14ac:dyDescent="0.55000000000000004">
      <c r="A13" s="12" t="s">
        <v>51</v>
      </c>
      <c r="B13" s="12" t="s">
        <v>52</v>
      </c>
      <c r="C13" s="12">
        <v>3</v>
      </c>
      <c r="D13" s="25" t="s">
        <v>159</v>
      </c>
      <c r="E13" s="26" t="s">
        <v>160</v>
      </c>
      <c r="F13" s="12"/>
      <c r="G13" s="13">
        <f>IF(F13="",0,IF(F13="優勝",[6]現行XD用点数換算表!$B$2,IF(F13="準優勝",[6]現行XD用点数換算表!$C$2,IF(F13="ベスト4",[6]現行XD用点数換算表!$D$2,[6]現行XD用点数換算表!$E$2))))</f>
        <v>0</v>
      </c>
      <c r="H13" s="12"/>
      <c r="I13" s="8">
        <f>IF(H13="",0,IF(H13="優勝",[6]現行XD用点数換算表!$B$3,IF(H13="準優勝",[6]現行XD用点数換算表!$C$3,IF(H13="ベスト4",[6]現行XD用点数換算表!$D$3,[6]現行XD用点数換算表!$E$3))))</f>
        <v>0</v>
      </c>
      <c r="J13" s="12" t="s">
        <v>5</v>
      </c>
      <c r="K13" s="8">
        <f>IF(J13="",0,IF(J13="優勝",[5]現行XD用点数換算表!$B$4,IF(J13="準優勝",[5]現行XD用点数換算表!$C$4,IF(J13="ベスト4",[5]現行XD用点数換算表!$D$4,IF(J13="ベスト8",[5]現行XD用点数換算表!$E$4,IF(J13="ベスト16",[5]現行XD用点数換算表!$F$4,IF(J13="ベスト32",[5]現行XD用点数換算表!$G$4,"")))))))</f>
        <v>80</v>
      </c>
      <c r="L13" s="12"/>
      <c r="M13" s="8">
        <f>IF(L13="",0,IF(L13="優勝",[6]現行XD用点数換算表!$B$5,IF(L13="準優勝",[6]現行XD用点数換算表!$C$5,IF(L13="ベスト4",[6]現行XD用点数換算表!$D$5,IF(L13="ベスト8",[6]現行XD用点数換算表!$E$5,IF(L13="ベスト16",[6]現行XD用点数換算表!$F$5,IF(L13="ベスト32",[6]現行XD用点数換算表!$G$5,"")))))))</f>
        <v>0</v>
      </c>
      <c r="N13" s="12" t="s">
        <v>2</v>
      </c>
      <c r="O13" s="8">
        <f>IF(N13="",0,IF(N13="優勝",[6]現行XD用点数換算表!$B$6,IF(N13="準優勝",[6]現行XD用点数換算表!$C$6,IF(N13="ベスト4",[6]現行XD用点数換算表!$D$6,IF(N13="ベスト8",[6]現行XD用点数換算表!$E$6,IF(N13="ベスト16",[6]現行XD用点数換算表!$F$6,IF(N13="ベスト32",[6]現行XD用点数換算表!$G$6,"")))))))</f>
        <v>170</v>
      </c>
      <c r="P13" s="12"/>
      <c r="Q13" s="8">
        <f>IF(P13="",0,IF(P13="優勝",[6]現行XD用点数換算表!$B$7,IF(P13="準優勝",[6]現行XD用点数換算表!$C$7,IF(P13="ベスト4",[6]現行XD用点数換算表!$D$7,IF(P13="ベスト8",[6]現行XD用点数換算表!$E$7,[6]現行XD用点数換算表!$F$7)))))</f>
        <v>0</v>
      </c>
      <c r="R13" s="12"/>
      <c r="S13" s="8">
        <f>IF(R13="",0,IF(R13="優勝",[6]現行XD用点数換算表!$B$8,IF(R13="準優勝",[6]現行XD用点数換算表!$C$8,IF(R13="ベスト4",[6]現行XD用点数換算表!$D$8,IF(R13="ベスト8",[6]現行XD用点数換算表!$E$8,[6]現行XD用点数換算表!$F$8)))))</f>
        <v>0</v>
      </c>
      <c r="T13" s="12"/>
      <c r="U13" s="14">
        <f>IF(T13="",0,IF(T13="優勝",[6]現行XD用点数換算表!$B$13,IF(T13="準優勝",[6]現行XD用点数換算表!$C$13,IF(T13="ベスト4",[6]現行XD用点数換算表!$D$13,[6]現行XD用点数換算表!$E$13))))</f>
        <v>0</v>
      </c>
      <c r="V13" s="12"/>
      <c r="W13" s="8">
        <f>IF(V13="",0,IF(V13="優勝",[6]現行XD用点数換算表!$B$14,IF(V13="準優勝",[6]現行XD用点数換算表!$C$14,IF(V13="ベスト4",[6]現行XD用点数換算表!$D$14,[6]現行XD用点数換算表!$E$14))))</f>
        <v>0</v>
      </c>
      <c r="X13" s="12"/>
      <c r="Y13" s="8">
        <f>IF(X13="",0,IF(X13="優勝",[5]現行XD用点数換算表!$B$15,IF(X13="準優勝",[5]現行XD用点数換算表!$C$15,IF(X13="ベスト4",[5]現行XD用点数換算表!$D$15,IF(X13="ベスト8",[5]現行XD用点数換算表!$E$15,IF(X13="ベスト16",[5]現行XD用点数換算表!$F$15,IF(X13="ベスト32",[5]現行XD用点数換算表!$G$15,"")))))))</f>
        <v>0</v>
      </c>
      <c r="Z13" s="12"/>
      <c r="AA13" s="8">
        <f>IF(Z13="",0,IF(Z13="優勝",[6]現行XD用点数換算表!$B$16,IF(Z13="準優勝",[6]現行XD用点数換算表!$C$16,IF(Z13="ベスト4",[6]現行XD用点数換算表!$D$16,IF(Z13="ベスト8",[6]現行XD用点数換算表!$E$16,IF(Z13="ベスト16",[6]現行XD用点数換算表!$F$16,IF(Z13="ベスト32",[6]現行XD用点数換算表!$G$16,"")))))))</f>
        <v>0</v>
      </c>
      <c r="AB13" s="12" t="s">
        <v>4</v>
      </c>
      <c r="AC13" s="8">
        <f>IF(AB13="",0,IF(AB13="優勝",[6]現行XD用点数換算表!$B$17,IF(AB13="準優勝",[6]現行XD用点数換算表!$C$17,IF(AB13="ベスト4",[6]現行XD用点数換算表!$D$17,IF(AB13="ベスト8",[6]現行XD用点数換算表!$E$17,IF(AB13="ベスト16",[6]現行XD用点数換算表!$F$17,IF(AB13="ベスト32",[6]現行XD用点数換算表!$G$17,"")))))))</f>
        <v>72</v>
      </c>
      <c r="AD13" s="12"/>
      <c r="AE13" s="8">
        <f>IF(AD13="",0,IF(AD13="優勝",[6]現行XD用点数換算表!$B$18,IF(AD13="準優勝",[6]現行XD用点数換算表!$C$18,IF(AD13="ベスト4",[6]現行XD用点数換算表!$D$18,IF(AD13="ベスト8",[6]現行XD用点数換算表!$E$18,[6]現行XD用点数換算表!$F$18)))))</f>
        <v>0</v>
      </c>
      <c r="AF13" s="12"/>
      <c r="AG13" s="8">
        <f>IF(AF13="",0,IF(AF13="優勝",[6]現行XD用点数換算表!$B$19,IF(AF13="準優勝",[6]現行XD用点数換算表!$C$19,IF(AF13="ベスト4",[6]現行XD用点数換算表!$D$19,IF(AF13="ベスト8",[6]現行XD用点数換算表!$E$19,[6]現行XD用点数換算表!$F$19)))))</f>
        <v>0</v>
      </c>
      <c r="AH13" s="8">
        <f t="shared" si="0"/>
        <v>322</v>
      </c>
    </row>
    <row r="14" spans="1:34" ht="17.25" customHeight="1" x14ac:dyDescent="0.55000000000000004">
      <c r="A14" s="12" t="s">
        <v>53</v>
      </c>
      <c r="B14" s="12" t="s">
        <v>43</v>
      </c>
      <c r="C14" s="12">
        <v>4</v>
      </c>
      <c r="D14" s="25" t="s">
        <v>159</v>
      </c>
      <c r="E14" s="26" t="s">
        <v>160</v>
      </c>
      <c r="F14" s="12"/>
      <c r="G14" s="13">
        <f>IF(F14="",0,IF(F14="優勝",[6]現行XD用点数換算表!$B$2,IF(F14="準優勝",[6]現行XD用点数換算表!$C$2,IF(F14="ベスト4",[6]現行XD用点数換算表!$D$2,[6]現行XD用点数換算表!$E$2))))</f>
        <v>0</v>
      </c>
      <c r="H14" s="12"/>
      <c r="I14" s="8">
        <f>IF(H14="",0,IF(H14="優勝",[6]現行XD用点数換算表!$B$3,IF(H14="準優勝",[6]現行XD用点数換算表!$C$3,IF(H14="ベスト4",[6]現行XD用点数換算表!$D$3,[6]現行XD用点数換算表!$E$3))))</f>
        <v>0</v>
      </c>
      <c r="J14" s="12" t="s">
        <v>4</v>
      </c>
      <c r="K14" s="8">
        <f>IF(J14="",0,IF(J14="優勝",[5]現行XD用点数換算表!$B$4,IF(J14="準優勝",[5]現行XD用点数換算表!$C$4,IF(J14="ベスト4",[5]現行XD用点数換算表!$D$4,IF(J14="ベスト8",[5]現行XD用点数換算表!$E$4,IF(J14="ベスト16",[5]現行XD用点数換算表!$F$4,IF(J14="ベスト32",[5]現行XD用点数換算表!$G$4,"")))))))</f>
        <v>160</v>
      </c>
      <c r="L14" s="12"/>
      <c r="M14" s="8">
        <f>IF(L14="",0,IF(L14="優勝",[6]現行XD用点数換算表!$B$5,IF(L14="準優勝",[6]現行XD用点数換算表!$C$5,IF(L14="ベスト4",[6]現行XD用点数換算表!$D$5,IF(L14="ベスト8",[6]現行XD用点数換算表!$E$5,IF(L14="ベスト16",[6]現行XD用点数換算表!$F$5,IF(L14="ベスト32",[6]現行XD用点数換算表!$G$5,"")))))))</f>
        <v>0</v>
      </c>
      <c r="N14" s="12" t="s">
        <v>3</v>
      </c>
      <c r="O14" s="8">
        <f>IF(N14="",0,IF(N14="優勝",[6]現行XD用点数換算表!$B$6,IF(N14="準優勝",[6]現行XD用点数換算表!$C$6,IF(N14="ベスト4",[6]現行XD用点数換算表!$D$6,IF(N14="ベスト8",[6]現行XD用点数換算表!$E$6,IF(N14="ベスト16",[6]現行XD用点数換算表!$F$6,IF(N14="ベスト32",[6]現行XD用点数換算表!$G$6,"")))))))</f>
        <v>130</v>
      </c>
      <c r="P14" s="12"/>
      <c r="Q14" s="8">
        <f>IF(P14="",0,IF(P14="優勝",[6]現行XD用点数換算表!$B$7,IF(P14="準優勝",[6]現行XD用点数換算表!$C$7,IF(P14="ベスト4",[6]現行XD用点数換算表!$D$7,IF(P14="ベスト8",[6]現行XD用点数換算表!$E$7,[6]現行XD用点数換算表!$F$7)))))</f>
        <v>0</v>
      </c>
      <c r="R14" s="12"/>
      <c r="S14" s="8">
        <f>IF(R14="",0,IF(R14="優勝",[6]現行XD用点数換算表!$B$8,IF(R14="準優勝",[6]現行XD用点数換算表!$C$8,IF(R14="ベスト4",[6]現行XD用点数換算表!$D$8,IF(R14="ベスト8",[6]現行XD用点数換算表!$E$8,[6]現行XD用点数換算表!$F$8)))))</f>
        <v>0</v>
      </c>
      <c r="T14" s="12"/>
      <c r="U14" s="14">
        <f>IF(T14="",0,IF(T14="優勝",[6]現行XD用点数換算表!$B$13,IF(T14="準優勝",[6]現行XD用点数換算表!$C$13,IF(T14="ベスト4",[6]現行XD用点数換算表!$D$13,[6]現行XD用点数換算表!$E$13))))</f>
        <v>0</v>
      </c>
      <c r="V14" s="12"/>
      <c r="W14" s="8">
        <f>IF(V14="",0,IF(V14="優勝",[6]現行XD用点数換算表!$B$14,IF(V14="準優勝",[6]現行XD用点数換算表!$C$14,IF(V14="ベスト4",[6]現行XD用点数換算表!$D$14,[6]現行XD用点数換算表!$E$14))))</f>
        <v>0</v>
      </c>
      <c r="X14" s="12"/>
      <c r="Y14" s="8">
        <f>IF(X14="",0,IF(X14="優勝",[5]現行XD用点数換算表!$B$15,IF(X14="準優勝",[5]現行XD用点数換算表!$C$15,IF(X14="ベスト4",[5]現行XD用点数換算表!$D$15,IF(X14="ベスト8",[5]現行XD用点数換算表!$E$15,IF(X14="ベスト16",[5]現行XD用点数換算表!$F$15,IF(X14="ベスト32",[5]現行XD用点数換算表!$G$15,"")))))))</f>
        <v>0</v>
      </c>
      <c r="Z14" s="12"/>
      <c r="AA14" s="8">
        <f>IF(Z14="",0,IF(Z14="優勝",[6]現行XD用点数換算表!$B$16,IF(Z14="準優勝",[6]現行XD用点数換算表!$C$16,IF(Z14="ベスト4",[6]現行XD用点数換算表!$D$16,IF(Z14="ベスト8",[6]現行XD用点数換算表!$E$16,IF(Z14="ベスト16",[6]現行XD用点数換算表!$F$16,IF(Z14="ベスト32",[6]現行XD用点数換算表!$G$16,"")))))))</f>
        <v>0</v>
      </c>
      <c r="AB14" s="12" t="s">
        <v>5</v>
      </c>
      <c r="AC14" s="8">
        <f>IF(AB14="",0,IF(AB14="優勝",[6]現行XD用点数換算表!$B$17,IF(AB14="準優勝",[6]現行XD用点数換算表!$C$17,IF(AB14="ベスト4",[6]現行XD用点数換算表!$D$17,IF(AB14="ベスト8",[6]現行XD用点数換算表!$E$17,IF(AB14="ベスト16",[6]現行XD用点数換算表!$F$17,IF(AB14="ベスト32",[6]現行XD用点数換算表!$G$17,"")))))))</f>
        <v>24</v>
      </c>
      <c r="AD14" s="12"/>
      <c r="AE14" s="8">
        <f>IF(AD14="",0,IF(AD14="優勝",[6]現行XD用点数換算表!$B$18,IF(AD14="準優勝",[6]現行XD用点数換算表!$C$18,IF(AD14="ベスト4",[6]現行XD用点数換算表!$D$18,IF(AD14="ベスト8",[6]現行XD用点数換算表!$E$18,[6]現行XD用点数換算表!$F$18)))))</f>
        <v>0</v>
      </c>
      <c r="AF14" s="12"/>
      <c r="AG14" s="8">
        <f>IF(AF14="",0,IF(AF14="優勝",[6]現行XD用点数換算表!$B$19,IF(AF14="準優勝",[6]現行XD用点数換算表!$C$19,IF(AF14="ベスト4",[6]現行XD用点数換算表!$D$19,IF(AF14="ベスト8",[6]現行XD用点数換算表!$E$19,[6]現行XD用点数換算表!$F$19)))))</f>
        <v>0</v>
      </c>
      <c r="AH14" s="8">
        <f t="shared" si="0"/>
        <v>314</v>
      </c>
    </row>
    <row r="15" spans="1:34" ht="17.25" customHeight="1" x14ac:dyDescent="0.55000000000000004">
      <c r="A15" s="12" t="s">
        <v>54</v>
      </c>
      <c r="B15" s="12" t="s">
        <v>41</v>
      </c>
      <c r="C15" s="12">
        <v>3</v>
      </c>
      <c r="D15" s="25" t="s">
        <v>159</v>
      </c>
      <c r="E15" s="26" t="s">
        <v>160</v>
      </c>
      <c r="F15" s="12"/>
      <c r="G15" s="13">
        <f>IF(F15="",0,IF(F15="優勝",[6]現行XD用点数換算表!$B$2,IF(F15="準優勝",[6]現行XD用点数換算表!$C$2,IF(F15="ベスト4",[6]現行XD用点数換算表!$D$2,[6]現行XD用点数換算表!$E$2))))</f>
        <v>0</v>
      </c>
      <c r="H15" s="12"/>
      <c r="I15" s="8">
        <f>IF(H15="",0,IF(H15="優勝",[6]現行XD用点数換算表!$B$3,IF(H15="準優勝",[6]現行XD用点数換算表!$C$3,IF(H15="ベスト4",[6]現行XD用点数換算表!$D$3,[6]現行XD用点数換算表!$E$3))))</f>
        <v>0</v>
      </c>
      <c r="J15" s="12" t="s">
        <v>3</v>
      </c>
      <c r="K15" s="8">
        <f>IF(J15="",0,IF(J15="優勝",[5]現行XD用点数換算表!$B$4,IF(J15="準優勝",[5]現行XD用点数換算表!$C$4,IF(J15="ベスト4",[5]現行XD用点数換算表!$D$4,IF(J15="ベスト8",[5]現行XD用点数換算表!$E$4,IF(J15="ベスト16",[5]現行XD用点数換算表!$F$4,IF(J15="ベスト32",[5]現行XD用点数換算表!$G$4,"")))))))</f>
        <v>240</v>
      </c>
      <c r="L15" s="12" t="s">
        <v>5</v>
      </c>
      <c r="M15" s="8">
        <f>IF(L15="",0,IF(L15="優勝",[6]現行XD用点数換算表!$B$5,IF(L15="準優勝",[6]現行XD用点数換算表!$C$5,IF(L15="ベスト4",[6]現行XD用点数換算表!$D$5,IF(L15="ベスト8",[6]現行XD用点数換算表!$E$5,IF(L15="ベスト16",[6]現行XD用点数換算表!$F$5,IF(L15="ベスト32",[6]現行XD用点数換算表!$G$5,"")))))))</f>
        <v>10</v>
      </c>
      <c r="N15" s="12"/>
      <c r="O15" s="8">
        <f>IF(N15="",0,IF(N15="優勝",[6]現行XD用点数換算表!$B$6,IF(N15="準優勝",[6]現行XD用点数換算表!$C$6,IF(N15="ベスト4",[6]現行XD用点数換算表!$D$6,IF(N15="ベスト8",[6]現行XD用点数換算表!$E$6,IF(N15="ベスト16",[6]現行XD用点数換算表!$F$6,IF(N15="ベスト32",[6]現行XD用点数換算表!$G$6,"")))))))</f>
        <v>0</v>
      </c>
      <c r="P15" s="12"/>
      <c r="Q15" s="8">
        <f>IF(P15="",0,IF(P15="優勝",[6]現行XD用点数換算表!$B$7,IF(P15="準優勝",[6]現行XD用点数換算表!$C$7,IF(P15="ベスト4",[6]現行XD用点数換算表!$D$7,IF(P15="ベスト8",[6]現行XD用点数換算表!$E$7,[6]現行XD用点数換算表!$F$7)))))</f>
        <v>0</v>
      </c>
      <c r="R15" s="12"/>
      <c r="S15" s="8">
        <f>IF(R15="",0,IF(R15="優勝",[6]現行XD用点数換算表!$B$8,IF(R15="準優勝",[6]現行XD用点数換算表!$C$8,IF(R15="ベスト4",[6]現行XD用点数換算表!$D$8,IF(R15="ベスト8",[6]現行XD用点数換算表!$E$8,[6]現行XD用点数換算表!$F$8)))))</f>
        <v>0</v>
      </c>
      <c r="T15" s="12"/>
      <c r="U15" s="14">
        <f>IF(T15="",0,IF(T15="優勝",[6]現行XD用点数換算表!$B$13,IF(T15="準優勝",[6]現行XD用点数換算表!$C$13,IF(T15="ベスト4",[6]現行XD用点数換算表!$D$13,[6]現行XD用点数換算表!$E$13))))</f>
        <v>0</v>
      </c>
      <c r="V15" s="12"/>
      <c r="W15" s="8">
        <f>IF(V15="",0,IF(V15="優勝",[6]現行XD用点数換算表!$B$14,IF(V15="準優勝",[6]現行XD用点数換算表!$C$14,IF(V15="ベスト4",[6]現行XD用点数換算表!$D$14,[6]現行XD用点数換算表!$E$14))))</f>
        <v>0</v>
      </c>
      <c r="X15" s="12"/>
      <c r="Y15" s="8">
        <f>IF(X15="",0,IF(X15="優勝",[5]現行XD用点数換算表!$B$15,IF(X15="準優勝",[5]現行XD用点数換算表!$C$15,IF(X15="ベスト4",[5]現行XD用点数換算表!$D$15,IF(X15="ベスト8",[5]現行XD用点数換算表!$E$15,IF(X15="ベスト16",[5]現行XD用点数換算表!$F$15,IF(X15="ベスト32",[5]現行XD用点数換算表!$G$15,"")))))))</f>
        <v>0</v>
      </c>
      <c r="Z15" s="12" t="s">
        <v>4</v>
      </c>
      <c r="AA15" s="8">
        <f>IF(Z15="",0,IF(Z15="優勝",[6]現行XD用点数換算表!$B$16,IF(Z15="準優勝",[6]現行XD用点数換算表!$C$16,IF(Z15="ベスト4",[6]現行XD用点数換算表!$D$16,IF(Z15="ベスト8",[6]現行XD用点数換算表!$E$16,IF(Z15="ベスト16",[6]現行XD用点数換算表!$F$16,IF(Z15="ベスト32",[6]現行XD用点数換算表!$G$16,"")))))))</f>
        <v>32</v>
      </c>
      <c r="AB15" s="12"/>
      <c r="AC15" s="8">
        <f>IF(AB15="",0,IF(AB15="優勝",[6]現行XD用点数換算表!$B$17,IF(AB15="準優勝",[6]現行XD用点数換算表!$C$17,IF(AB15="ベスト4",[6]現行XD用点数換算表!$D$17,IF(AB15="ベスト8",[6]現行XD用点数換算表!$E$17,IF(AB15="ベスト16",[6]現行XD用点数換算表!$F$17,IF(AB15="ベスト32",[6]現行XD用点数換算表!$G$17,"")))))))</f>
        <v>0</v>
      </c>
      <c r="AD15" s="12"/>
      <c r="AE15" s="8">
        <f>IF(AD15="",0,IF(AD15="優勝",[6]現行XD用点数換算表!$B$18,IF(AD15="準優勝",[6]現行XD用点数換算表!$C$18,IF(AD15="ベスト4",[6]現行XD用点数換算表!$D$18,IF(AD15="ベスト8",[6]現行XD用点数換算表!$E$18,[6]現行XD用点数換算表!$F$18)))))</f>
        <v>0</v>
      </c>
      <c r="AF15" s="12"/>
      <c r="AG15" s="8">
        <f>IF(AF15="",0,IF(AF15="優勝",[6]現行XD用点数換算表!$B$19,IF(AF15="準優勝",[6]現行XD用点数換算表!$C$19,IF(AF15="ベスト4",[6]現行XD用点数換算表!$D$19,IF(AF15="ベスト8",[6]現行XD用点数換算表!$E$19,[6]現行XD用点数換算表!$F$19)))))</f>
        <v>0</v>
      </c>
      <c r="AH15" s="8">
        <f t="shared" si="0"/>
        <v>282</v>
      </c>
    </row>
    <row r="16" spans="1:34" ht="17.25" customHeight="1" x14ac:dyDescent="0.55000000000000004">
      <c r="A16" s="12" t="s">
        <v>55</v>
      </c>
      <c r="B16" s="12" t="s">
        <v>43</v>
      </c>
      <c r="C16" s="12">
        <v>2</v>
      </c>
      <c r="D16" s="25" t="s">
        <v>159</v>
      </c>
      <c r="E16" s="26" t="s">
        <v>160</v>
      </c>
      <c r="F16" s="12"/>
      <c r="G16" s="13">
        <f>IF(F16="",0,IF(F16="優勝",[6]現行XD用点数換算表!$B$2,IF(F16="準優勝",[6]現行XD用点数換算表!$C$2,IF(F16="ベスト4",[6]現行XD用点数換算表!$D$2,[6]現行XD用点数換算表!$E$2))))</f>
        <v>0</v>
      </c>
      <c r="H16" s="12"/>
      <c r="I16" s="8">
        <f>IF(H16="",0,IF(H16="優勝",[6]現行XD用点数換算表!$B$3,IF(H16="準優勝",[6]現行XD用点数換算表!$C$3,IF(H16="ベスト4",[6]現行XD用点数換算表!$D$3,[6]現行XD用点数換算表!$E$3))))</f>
        <v>0</v>
      </c>
      <c r="J16" s="12"/>
      <c r="K16" s="8">
        <f>IF(J16="",0,IF(J16="優勝",[5]現行XD用点数換算表!$B$4,IF(J16="準優勝",[5]現行XD用点数換算表!$C$4,IF(J16="ベスト4",[5]現行XD用点数換算表!$D$4,IF(J16="ベスト8",[5]現行XD用点数換算表!$E$4,IF(J16="ベスト16",[5]現行XD用点数換算表!$F$4,IF(J16="ベスト32",[5]現行XD用点数換算表!$G$4,"")))))))</f>
        <v>0</v>
      </c>
      <c r="L16" s="12" t="s">
        <v>4</v>
      </c>
      <c r="M16" s="8">
        <f>IF(L16="",0,IF(L16="優勝",[6]現行XD用点数換算表!$B$5,IF(L16="準優勝",[6]現行XD用点数換算表!$C$5,IF(L16="ベスト4",[6]現行XD用点数換算表!$D$5,IF(L16="ベスト8",[6]現行XD用点数換算表!$E$5,IF(L16="ベスト16",[6]現行XD用点数換算表!$F$5,IF(L16="ベスト32",[6]現行XD用点数換算表!$G$5,"")))))))</f>
        <v>40</v>
      </c>
      <c r="N16" s="12" t="s">
        <v>3</v>
      </c>
      <c r="O16" s="8">
        <f>IF(N16="",0,IF(N16="優勝",[6]現行XD用点数換算表!$B$6,IF(N16="準優勝",[6]現行XD用点数換算表!$C$6,IF(N16="ベスト4",[6]現行XD用点数換算表!$D$6,IF(N16="ベスト8",[6]現行XD用点数換算表!$E$6,IF(N16="ベスト16",[6]現行XD用点数換算表!$F$6,IF(N16="ベスト32",[6]現行XD用点数換算表!$G$6,"")))))))</f>
        <v>130</v>
      </c>
      <c r="P16" s="12"/>
      <c r="Q16" s="8">
        <f>IF(P16="",0,IF(P16="優勝",[6]現行XD用点数換算表!$B$7,IF(P16="準優勝",[6]現行XD用点数換算表!$C$7,IF(P16="ベスト4",[6]現行XD用点数換算表!$D$7,IF(P16="ベスト8",[6]現行XD用点数換算表!$E$7,[6]現行XD用点数換算表!$F$7)))))</f>
        <v>0</v>
      </c>
      <c r="R16" s="12"/>
      <c r="S16" s="8">
        <f>IF(R16="",0,IF(R16="優勝",[6]現行XD用点数換算表!$B$8,IF(R16="準優勝",[6]現行XD用点数換算表!$C$8,IF(R16="ベスト4",[6]現行XD用点数換算表!$D$8,IF(R16="ベスト8",[6]現行XD用点数換算表!$E$8,[6]現行XD用点数換算表!$F$8)))))</f>
        <v>0</v>
      </c>
      <c r="T16" s="12" t="s">
        <v>3</v>
      </c>
      <c r="U16" s="14">
        <f>IF(T16="",0,IF(T16="優勝",[6]現行XD用点数換算表!$B$13,IF(T16="準優勝",[6]現行XD用点数換算表!$C$13,IF(T16="ベスト4",[6]現行XD用点数換算表!$D$13,[6]現行XD用点数換算表!$E$13))))</f>
        <v>16</v>
      </c>
      <c r="V16" s="12" t="s">
        <v>1</v>
      </c>
      <c r="W16" s="8">
        <f>IF(V16="",0,IF(V16="優勝",[6]現行XD用点数換算表!$B$14,IF(V16="準優勝",[6]現行XD用点数換算表!$C$14,IF(V16="ベスト4",[6]現行XD用点数換算表!$D$14,[6]現行XD用点数換算表!$E$14))))</f>
        <v>88</v>
      </c>
      <c r="X16" s="12"/>
      <c r="Y16" s="8">
        <f>IF(X16="",0,IF(X16="優勝",[5]現行XD用点数換算表!$B$15,IF(X16="準優勝",[5]現行XD用点数換算表!$C$15,IF(X16="ベスト4",[5]現行XD用点数換算表!$D$15,IF(X16="ベスト8",[5]現行XD用点数換算表!$E$15,IF(X16="ベスト16",[5]現行XD用点数換算表!$F$15,IF(X16="ベスト32",[5]現行XD用点数換算表!$G$15,"")))))))</f>
        <v>0</v>
      </c>
      <c r="Z16" s="12"/>
      <c r="AA16" s="8">
        <f>IF(Z16="",0,IF(Z16="優勝",[6]現行XD用点数換算表!$B$16,IF(Z16="準優勝",[6]現行XD用点数換算表!$C$16,IF(Z16="ベスト4",[6]現行XD用点数換算表!$D$16,IF(Z16="ベスト8",[6]現行XD用点数換算表!$E$16,IF(Z16="ベスト16",[6]現行XD用点数換算表!$F$16,IF(Z16="ベスト32",[6]現行XD用点数換算表!$G$16,"")))))))</f>
        <v>0</v>
      </c>
      <c r="AB16" s="12"/>
      <c r="AC16" s="8">
        <f>IF(AB16="",0,IF(AB16="優勝",[6]現行XD用点数換算表!$B$17,IF(AB16="準優勝",[6]現行XD用点数換算表!$C$17,IF(AB16="ベスト4",[6]現行XD用点数換算表!$D$17,IF(AB16="ベスト8",[6]現行XD用点数換算表!$E$17,IF(AB16="ベスト16",[6]現行XD用点数換算表!$F$17,IF(AB16="ベスト32",[6]現行XD用点数換算表!$G$17,"")))))))</f>
        <v>0</v>
      </c>
      <c r="AD16" s="12"/>
      <c r="AE16" s="8">
        <f>IF(AD16="",0,IF(AD16="優勝",[6]現行XD用点数換算表!$B$18,IF(AD16="準優勝",[6]現行XD用点数換算表!$C$18,IF(AD16="ベスト4",[6]現行XD用点数換算表!$D$18,IF(AD16="ベスト8",[6]現行XD用点数換算表!$E$18,[6]現行XD用点数換算表!$F$18)))))</f>
        <v>0</v>
      </c>
      <c r="AF16" s="12"/>
      <c r="AG16" s="8">
        <f>IF(AF16="",0,IF(AF16="優勝",[6]現行XD用点数換算表!$B$19,IF(AF16="準優勝",[6]現行XD用点数換算表!$C$19,IF(AF16="ベスト4",[6]現行XD用点数換算表!$D$19,IF(AF16="ベスト8",[6]現行XD用点数換算表!$E$19,[6]現行XD用点数換算表!$F$19)))))</f>
        <v>0</v>
      </c>
      <c r="AH16" s="8">
        <f t="shared" si="0"/>
        <v>258</v>
      </c>
    </row>
    <row r="17" spans="1:34" ht="17.25" customHeight="1" x14ac:dyDescent="0.55000000000000004">
      <c r="A17" s="12" t="s">
        <v>56</v>
      </c>
      <c r="B17" s="12" t="s">
        <v>52</v>
      </c>
      <c r="C17" s="12">
        <v>4</v>
      </c>
      <c r="D17" s="25" t="s">
        <v>159</v>
      </c>
      <c r="E17" s="26" t="s">
        <v>160</v>
      </c>
      <c r="F17" s="12"/>
      <c r="G17" s="13">
        <f>IF(F17="",0,IF(F17="優勝",[6]現行XD用点数換算表!$B$2,IF(F17="準優勝",[6]現行XD用点数換算表!$C$2,IF(F17="ベスト4",[6]現行XD用点数換算表!$D$2,[6]現行XD用点数換算表!$E$2))))</f>
        <v>0</v>
      </c>
      <c r="H17" s="12"/>
      <c r="I17" s="8">
        <f>IF(H17="",0,IF(H17="優勝",[6]現行XD用点数換算表!$B$3,IF(H17="準優勝",[6]現行XD用点数換算表!$C$3,IF(H17="ベスト4",[6]現行XD用点数換算表!$D$3,[6]現行XD用点数換算表!$E$3))))</f>
        <v>0</v>
      </c>
      <c r="J17" s="12" t="s">
        <v>4</v>
      </c>
      <c r="K17" s="8">
        <f>IF(J17="",0,IF(J17="優勝",[5]現行XD用点数換算表!$B$4,IF(J17="準優勝",[5]現行XD用点数換算表!$C$4,IF(J17="ベスト4",[5]現行XD用点数換算表!$D$4,IF(J17="ベスト8",[5]現行XD用点数換算表!$E$4,IF(J17="ベスト16",[5]現行XD用点数換算表!$F$4,IF(J17="ベスト32",[5]現行XD用点数換算表!$G$4,"")))))))</f>
        <v>160</v>
      </c>
      <c r="L17" s="12"/>
      <c r="M17" s="8">
        <f>IF(L17="",0,IF(L17="優勝",[6]現行XD用点数換算表!$B$5,IF(L17="準優勝",[6]現行XD用点数換算表!$C$5,IF(L17="ベスト4",[6]現行XD用点数換算表!$D$5,IF(L17="ベスト8",[6]現行XD用点数換算表!$E$5,IF(L17="ベスト16",[6]現行XD用点数換算表!$F$5,IF(L17="ベスト32",[6]現行XD用点数換算表!$G$5,"")))))))</f>
        <v>0</v>
      </c>
      <c r="N17" s="12"/>
      <c r="O17" s="8">
        <f>IF(N17="",0,IF(N17="優勝",[6]現行XD用点数換算表!$B$6,IF(N17="準優勝",[6]現行XD用点数換算表!$C$6,IF(N17="ベスト4",[6]現行XD用点数換算表!$D$6,IF(N17="ベスト8",[6]現行XD用点数換算表!$E$6,IF(N17="ベスト16",[6]現行XD用点数換算表!$F$6,IF(N17="ベスト32",[6]現行XD用点数換算表!$G$6,"")))))))</f>
        <v>0</v>
      </c>
      <c r="P17" s="12"/>
      <c r="Q17" s="8">
        <f>IF(P17="",0,IF(P17="優勝",[6]現行XD用点数換算表!$B$7,IF(P17="準優勝",[6]現行XD用点数換算表!$C$7,IF(P17="ベスト4",[6]現行XD用点数換算表!$D$7,IF(P17="ベスト8",[6]現行XD用点数換算表!$E$7,[6]現行XD用点数換算表!$F$7)))))</f>
        <v>0</v>
      </c>
      <c r="R17" s="12"/>
      <c r="S17" s="8">
        <f>IF(R17="",0,IF(R17="優勝",[6]現行XD用点数換算表!$B$8,IF(R17="準優勝",[6]現行XD用点数換算表!$C$8,IF(R17="ベスト4",[6]現行XD用点数換算表!$D$8,IF(R17="ベスト8",[6]現行XD用点数換算表!$E$8,[6]現行XD用点数換算表!$F$8)))))</f>
        <v>0</v>
      </c>
      <c r="T17" s="12"/>
      <c r="U17" s="14">
        <f>IF(T17="",0,IF(T17="優勝",[6]現行XD用点数換算表!$B$13,IF(T17="準優勝",[6]現行XD用点数換算表!$C$13,IF(T17="ベスト4",[6]現行XD用点数換算表!$D$13,[6]現行XD用点数換算表!$E$13))))</f>
        <v>0</v>
      </c>
      <c r="V17" s="12"/>
      <c r="W17" s="8">
        <f>IF(V17="",0,IF(V17="優勝",[6]現行XD用点数換算表!$B$14,IF(V17="準優勝",[6]現行XD用点数換算表!$C$14,IF(V17="ベスト4",[6]現行XD用点数換算表!$D$14,[6]現行XD用点数換算表!$E$14))))</f>
        <v>0</v>
      </c>
      <c r="X17" s="12"/>
      <c r="Y17" s="8">
        <f>IF(X17="",0,IF(X17="優勝",[5]現行XD用点数換算表!$B$15,IF(X17="準優勝",[5]現行XD用点数換算表!$C$15,IF(X17="ベスト4",[5]現行XD用点数換算表!$D$15,IF(X17="ベスト8",[5]現行XD用点数換算表!$E$15,IF(X17="ベスト16",[5]現行XD用点数換算表!$F$15,IF(X17="ベスト32",[5]現行XD用点数換算表!$G$15,"")))))))</f>
        <v>0</v>
      </c>
      <c r="Z17" s="12" t="s">
        <v>2</v>
      </c>
      <c r="AA17" s="8">
        <f>IF(Z17="",0,IF(Z17="優勝",[6]現行XD用点数換算表!$B$16,IF(Z17="準優勝",[6]現行XD用点数換算表!$C$16,IF(Z17="ベスト4",[6]現行XD用点数換算表!$D$16,IF(Z17="ベスト8",[6]現行XD用点数換算表!$E$16,IF(Z17="ベスト16",[6]現行XD用点数換算表!$F$16,IF(Z17="ベスト32",[6]現行XD用点数換算表!$G$16,"")))))))</f>
        <v>96</v>
      </c>
      <c r="AB17" s="12"/>
      <c r="AC17" s="8">
        <f>IF(AB17="",0,IF(AB17="優勝",[6]現行XD用点数換算表!$B$17,IF(AB17="準優勝",[6]現行XD用点数換算表!$C$17,IF(AB17="ベスト4",[6]現行XD用点数換算表!$D$17,IF(AB17="ベスト8",[6]現行XD用点数換算表!$E$17,IF(AB17="ベスト16",[6]現行XD用点数換算表!$F$17,IF(AB17="ベスト32",[6]現行XD用点数換算表!$G$17,"")))))))</f>
        <v>0</v>
      </c>
      <c r="AD17" s="12"/>
      <c r="AE17" s="8">
        <f>IF(AD17="",0,IF(AD17="優勝",[6]現行XD用点数換算表!$B$18,IF(AD17="準優勝",[6]現行XD用点数換算表!$C$18,IF(AD17="ベスト4",[6]現行XD用点数換算表!$D$18,IF(AD17="ベスト8",[6]現行XD用点数換算表!$E$18,[6]現行XD用点数換算表!$F$18)))))</f>
        <v>0</v>
      </c>
      <c r="AF17" s="12"/>
      <c r="AG17" s="8">
        <f>IF(AF17="",0,IF(AF17="優勝",[6]現行XD用点数換算表!$B$19,IF(AF17="準優勝",[6]現行XD用点数換算表!$C$19,IF(AF17="ベスト4",[6]現行XD用点数換算表!$D$19,IF(AF17="ベスト8",[6]現行XD用点数換算表!$E$19,[6]現行XD用点数換算表!$F$19)))))</f>
        <v>0</v>
      </c>
      <c r="AH17" s="8">
        <f t="shared" si="0"/>
        <v>256</v>
      </c>
    </row>
    <row r="18" spans="1:34" ht="17.25" customHeight="1" x14ac:dyDescent="0.55000000000000004">
      <c r="A18" s="12" t="s">
        <v>57</v>
      </c>
      <c r="B18" s="12" t="s">
        <v>45</v>
      </c>
      <c r="C18" s="12">
        <v>2</v>
      </c>
      <c r="D18" s="25" t="s">
        <v>159</v>
      </c>
      <c r="E18" s="26" t="s">
        <v>160</v>
      </c>
      <c r="F18" s="12"/>
      <c r="G18" s="13">
        <f>IF(F18="",0,IF(F18="優勝",[6]現行XD用点数換算表!$B$2,IF(F18="準優勝",[6]現行XD用点数換算表!$C$2,IF(F18="ベスト4",[6]現行XD用点数換算表!$D$2,[6]現行XD用点数換算表!$E$2))))</f>
        <v>0</v>
      </c>
      <c r="H18" s="12"/>
      <c r="I18" s="8">
        <f>IF(H18="",0,IF(H18="優勝",[6]現行XD用点数換算表!$B$3,IF(H18="準優勝",[6]現行XD用点数換算表!$C$3,IF(H18="ベスト4",[6]現行XD用点数換算表!$D$3,[6]現行XD用点数換算表!$E$3))))</f>
        <v>0</v>
      </c>
      <c r="J18" s="12"/>
      <c r="K18" s="8">
        <f>IF(J18="",0,IF(J18="優勝",[5]現行XD用点数換算表!$B$4,IF(J18="準優勝",[5]現行XD用点数換算表!$C$4,IF(J18="ベスト4",[5]現行XD用点数換算表!$D$4,IF(J18="ベスト8",[5]現行XD用点数換算表!$E$4,IF(J18="ベスト16",[5]現行XD用点数換算表!$F$4,IF(J18="ベスト32",[5]現行XD用点数換算表!$G$4,"")))))))</f>
        <v>0</v>
      </c>
      <c r="L18" s="12" t="s">
        <v>0</v>
      </c>
      <c r="M18" s="8">
        <f>IF(L18="",0,IF(L18="優勝",[6]現行XD用点数換算表!$B$5,IF(L18="準優勝",[6]現行XD用点数換算表!$C$5,IF(L18="ベスト4",[6]現行XD用点数換算表!$D$5,IF(L18="ベスト8",[6]現行XD用点数換算表!$E$5,IF(L18="ベスト16",[6]現行XD用点数換算表!$F$5,IF(L18="ベスト32",[6]現行XD用点数換算表!$G$5,"")))))))</f>
        <v>200</v>
      </c>
      <c r="N18" s="12"/>
      <c r="O18" s="8">
        <f>IF(N18="",0,IF(N18="優勝",[6]現行XD用点数換算表!$B$6,IF(N18="準優勝",[6]現行XD用点数換算表!$C$6,IF(N18="ベスト4",[6]現行XD用点数換算表!$D$6,IF(N18="ベスト8",[6]現行XD用点数換算表!$E$6,IF(N18="ベスト16",[6]現行XD用点数換算表!$F$6,IF(N18="ベスト32",[6]現行XD用点数換算表!$G$6,"")))))))</f>
        <v>0</v>
      </c>
      <c r="P18" s="12"/>
      <c r="Q18" s="8">
        <f>IF(P18="",0,IF(P18="優勝",[6]現行XD用点数換算表!$B$7,IF(P18="準優勝",[6]現行XD用点数換算表!$C$7,IF(P18="ベスト4",[6]現行XD用点数換算表!$D$7,IF(P18="ベスト8",[6]現行XD用点数換算表!$E$7,[6]現行XD用点数換算表!$F$7)))))</f>
        <v>0</v>
      </c>
      <c r="R18" s="12"/>
      <c r="S18" s="8">
        <f>IF(R18="",0,IF(R18="優勝",[6]現行XD用点数換算表!$B$8,IF(R18="準優勝",[6]現行XD用点数換算表!$C$8,IF(R18="ベスト4",[6]現行XD用点数換算表!$D$8,IF(R18="ベスト8",[6]現行XD用点数換算表!$E$8,[6]現行XD用点数換算表!$F$8)))))</f>
        <v>0</v>
      </c>
      <c r="T18" s="12"/>
      <c r="U18" s="14">
        <f>IF(T18="",0,IF(T18="優勝",[6]現行XD用点数換算表!$B$13,IF(T18="準優勝",[6]現行XD用点数換算表!$C$13,IF(T18="ベスト4",[6]現行XD用点数換算表!$D$13,[6]現行XD用点数換算表!$E$13))))</f>
        <v>0</v>
      </c>
      <c r="V18" s="12" t="s">
        <v>2</v>
      </c>
      <c r="W18" s="8">
        <f>IF(V18="",0,IF(V18="優勝",[6]現行XD用点数換算表!$B$14,IF(V18="準優勝",[6]現行XD用点数換算表!$C$14,IF(V18="ベスト4",[6]現行XD用点数換算表!$D$14,[6]現行XD用点数換算表!$E$14))))</f>
        <v>56</v>
      </c>
      <c r="X18" s="12"/>
      <c r="Y18" s="8">
        <f>IF(X18="",0,IF(X18="優勝",[5]現行XD用点数換算表!$B$15,IF(X18="準優勝",[5]現行XD用点数換算表!$C$15,IF(X18="ベスト4",[5]現行XD用点数換算表!$D$15,IF(X18="ベスト8",[5]現行XD用点数換算表!$E$15,IF(X18="ベスト16",[5]現行XD用点数換算表!$F$15,IF(X18="ベスト32",[5]現行XD用点数換算表!$G$15,"")))))))</f>
        <v>0</v>
      </c>
      <c r="Z18" s="12"/>
      <c r="AA18" s="8">
        <f>IF(Z18="",0,IF(Z18="優勝",[6]現行XD用点数換算表!$B$16,IF(Z18="準優勝",[6]現行XD用点数換算表!$C$16,IF(Z18="ベスト4",[6]現行XD用点数換算表!$D$16,IF(Z18="ベスト8",[6]現行XD用点数換算表!$E$16,IF(Z18="ベスト16",[6]現行XD用点数換算表!$F$16,IF(Z18="ベスト32",[6]現行XD用点数換算表!$G$16,"")))))))</f>
        <v>0</v>
      </c>
      <c r="AB18" s="12"/>
      <c r="AC18" s="8">
        <f>IF(AB18="",0,IF(AB18="優勝",[6]現行XD用点数換算表!$B$17,IF(AB18="準優勝",[6]現行XD用点数換算表!$C$17,IF(AB18="ベスト4",[6]現行XD用点数換算表!$D$17,IF(AB18="ベスト8",[6]現行XD用点数換算表!$E$17,IF(AB18="ベスト16",[6]現行XD用点数換算表!$F$17,IF(AB18="ベスト32",[6]現行XD用点数換算表!$G$17,"")))))))</f>
        <v>0</v>
      </c>
      <c r="AD18" s="12"/>
      <c r="AE18" s="8">
        <f>IF(AD18="",0,IF(AD18="優勝",[6]現行XD用点数換算表!$B$18,IF(AD18="準優勝",[6]現行XD用点数換算表!$C$18,IF(AD18="ベスト4",[6]現行XD用点数換算表!$D$18,IF(AD18="ベスト8",[6]現行XD用点数換算表!$E$18,[6]現行XD用点数換算表!$F$18)))))</f>
        <v>0</v>
      </c>
      <c r="AF18" s="12"/>
      <c r="AG18" s="8">
        <f>IF(AF18="",0,IF(AF18="優勝",[6]現行XD用点数換算表!$B$19,IF(AF18="準優勝",[6]現行XD用点数換算表!$C$19,IF(AF18="ベスト4",[6]現行XD用点数換算表!$D$19,IF(AF18="ベスト8",[6]現行XD用点数換算表!$E$19,[6]現行XD用点数換算表!$F$19)))))</f>
        <v>0</v>
      </c>
      <c r="AH18" s="8">
        <f t="shared" si="0"/>
        <v>256</v>
      </c>
    </row>
    <row r="19" spans="1:34" ht="17.25" customHeight="1" x14ac:dyDescent="0.55000000000000004">
      <c r="A19" s="12" t="s">
        <v>58</v>
      </c>
      <c r="B19" s="12" t="s">
        <v>45</v>
      </c>
      <c r="C19" s="12">
        <v>4</v>
      </c>
      <c r="D19" s="25" t="s">
        <v>159</v>
      </c>
      <c r="E19" s="26" t="s">
        <v>160</v>
      </c>
      <c r="F19" s="12"/>
      <c r="G19" s="13">
        <f>IF(F19="",0,IF(F19="優勝",[6]現行XD用点数換算表!$B$2,IF(F19="準優勝",[6]現行XD用点数換算表!$C$2,IF(F19="ベスト4",[6]現行XD用点数換算表!$D$2,[6]現行XD用点数換算表!$E$2))))</f>
        <v>0</v>
      </c>
      <c r="H19" s="12"/>
      <c r="I19" s="8">
        <f>IF(H19="",0,IF(H19="優勝",[6]現行XD用点数換算表!$B$3,IF(H19="準優勝",[6]現行XD用点数換算表!$C$3,IF(H19="ベスト4",[6]現行XD用点数換算表!$D$3,[6]現行XD用点数換算表!$E$3))))</f>
        <v>0</v>
      </c>
      <c r="J19" s="12" t="s">
        <v>4</v>
      </c>
      <c r="K19" s="8">
        <f>IF(J19="",0,IF(J19="優勝",[5]現行XD用点数換算表!$B$4,IF(J19="準優勝",[5]現行XD用点数換算表!$C$4,IF(J19="ベスト4",[5]現行XD用点数換算表!$D$4,IF(J19="ベスト8",[5]現行XD用点数換算表!$E$4,IF(J19="ベスト16",[5]現行XD用点数換算表!$F$4,IF(J19="ベスト32",[5]現行XD用点数換算表!$G$4,"")))))))</f>
        <v>160</v>
      </c>
      <c r="L19" s="12"/>
      <c r="M19" s="8">
        <f>IF(L19="",0,IF(L19="優勝",[6]現行XD用点数換算表!$B$5,IF(L19="準優勝",[6]現行XD用点数換算表!$C$5,IF(L19="ベスト4",[6]現行XD用点数換算表!$D$5,IF(L19="ベスト8",[6]現行XD用点数換算表!$E$5,IF(L19="ベスト16",[6]現行XD用点数換算表!$F$5,IF(L19="ベスト32",[6]現行XD用点数換算表!$G$5,"")))))))</f>
        <v>0</v>
      </c>
      <c r="N19" s="12"/>
      <c r="O19" s="8">
        <f>IF(N19="",0,IF(N19="優勝",[6]現行XD用点数換算表!$B$6,IF(N19="準優勝",[6]現行XD用点数換算表!$C$6,IF(N19="ベスト4",[6]現行XD用点数換算表!$D$6,IF(N19="ベスト8",[6]現行XD用点数換算表!$E$6,IF(N19="ベスト16",[6]現行XD用点数換算表!$F$6,IF(N19="ベスト32",[6]現行XD用点数換算表!$G$6,"")))))))</f>
        <v>0</v>
      </c>
      <c r="P19" s="12"/>
      <c r="Q19" s="8">
        <f>IF(P19="",0,IF(P19="優勝",[6]現行XD用点数換算表!$B$7,IF(P19="準優勝",[6]現行XD用点数換算表!$C$7,IF(P19="ベスト4",[6]現行XD用点数換算表!$D$7,IF(P19="ベスト8",[6]現行XD用点数換算表!$E$7,[6]現行XD用点数換算表!$F$7)))))</f>
        <v>0</v>
      </c>
      <c r="R19" s="12"/>
      <c r="S19" s="8">
        <f>IF(R19="",0,IF(R19="優勝",[6]現行XD用点数換算表!$B$8,IF(R19="準優勝",[6]現行XD用点数換算表!$C$8,IF(R19="ベスト4",[6]現行XD用点数換算表!$D$8,IF(R19="ベスト8",[6]現行XD用点数換算表!$E$8,[6]現行XD用点数換算表!$F$8)))))</f>
        <v>0</v>
      </c>
      <c r="T19" s="12"/>
      <c r="U19" s="14">
        <f>IF(T19="",0,IF(T19="優勝",[6]現行XD用点数換算表!$B$13,IF(T19="準優勝",[6]現行XD用点数換算表!$C$13,IF(T19="ベスト4",[6]現行XD用点数換算表!$D$13,[6]現行XD用点数換算表!$E$13))))</f>
        <v>0</v>
      </c>
      <c r="V19" s="12"/>
      <c r="W19" s="8">
        <f>IF(V19="",0,IF(V19="優勝",[6]現行XD用点数換算表!$B$14,IF(V19="準優勝",[6]現行XD用点数換算表!$C$14,IF(V19="ベスト4",[6]現行XD用点数換算表!$D$14,[6]現行XD用点数換算表!$E$14))))</f>
        <v>0</v>
      </c>
      <c r="X19" s="12"/>
      <c r="Y19" s="8">
        <f>IF(X19="",0,IF(X19="優勝",[5]現行XD用点数換算表!$B$15,IF(X19="準優勝",[5]現行XD用点数換算表!$C$15,IF(X19="ベスト4",[5]現行XD用点数換算表!$D$15,IF(X19="ベスト8",[5]現行XD用点数換算表!$E$15,IF(X19="ベスト16",[5]現行XD用点数換算表!$F$15,IF(X19="ベスト32",[5]現行XD用点数換算表!$G$15,"")))))))</f>
        <v>0</v>
      </c>
      <c r="Z19" s="12"/>
      <c r="AA19" s="8">
        <f>IF(Z19="",0,IF(Z19="優勝",[6]現行XD用点数換算表!$B$16,IF(Z19="準優勝",[6]現行XD用点数換算表!$C$16,IF(Z19="ベスト4",[6]現行XD用点数換算表!$D$16,IF(Z19="ベスト8",[6]現行XD用点数換算表!$E$16,IF(Z19="ベスト16",[6]現行XD用点数換算表!$F$16,IF(Z19="ベスト32",[6]現行XD用点数換算表!$G$16,"")))))))</f>
        <v>0</v>
      </c>
      <c r="AB19" s="12" t="s">
        <v>4</v>
      </c>
      <c r="AC19" s="8">
        <f>IF(AB19="",0,IF(AB19="優勝",[6]現行XD用点数換算表!$B$17,IF(AB19="準優勝",[6]現行XD用点数換算表!$C$17,IF(AB19="ベスト4",[6]現行XD用点数換算表!$D$17,IF(AB19="ベスト8",[6]現行XD用点数換算表!$E$17,IF(AB19="ベスト16",[6]現行XD用点数換算表!$F$17,IF(AB19="ベスト32",[6]現行XD用点数換算表!$G$17,"")))))))</f>
        <v>72</v>
      </c>
      <c r="AD19" s="12"/>
      <c r="AE19" s="8">
        <f>IF(AD19="",0,IF(AD19="優勝",[6]現行XD用点数換算表!$B$18,IF(AD19="準優勝",[6]現行XD用点数換算表!$C$18,IF(AD19="ベスト4",[6]現行XD用点数換算表!$D$18,IF(AD19="ベスト8",[6]現行XD用点数換算表!$E$18,[6]現行XD用点数換算表!$F$18)))))</f>
        <v>0</v>
      </c>
      <c r="AF19" s="12"/>
      <c r="AG19" s="8">
        <f>IF(AF19="",0,IF(AF19="優勝",[6]現行XD用点数換算表!$B$19,IF(AF19="準優勝",[6]現行XD用点数換算表!$C$19,IF(AF19="ベスト4",[6]現行XD用点数換算表!$D$19,IF(AF19="ベスト8",[6]現行XD用点数換算表!$E$19,[6]現行XD用点数換算表!$F$19)))))</f>
        <v>0</v>
      </c>
      <c r="AH19" s="8">
        <f t="shared" si="0"/>
        <v>232</v>
      </c>
    </row>
    <row r="20" spans="1:34" ht="17.25" customHeight="1" x14ac:dyDescent="0.55000000000000004">
      <c r="A20" s="12" t="s">
        <v>59</v>
      </c>
      <c r="B20" s="12" t="s">
        <v>60</v>
      </c>
      <c r="C20" s="12">
        <v>4</v>
      </c>
      <c r="D20" s="25" t="s">
        <v>159</v>
      </c>
      <c r="E20" s="26" t="s">
        <v>160</v>
      </c>
      <c r="F20" s="12"/>
      <c r="G20" s="13">
        <f>IF(F20="",0,IF(F20="優勝",[6]現行XD用点数換算表!$B$2,IF(F20="準優勝",[6]現行XD用点数換算表!$C$2,IF(F20="ベスト4",[6]現行XD用点数換算表!$D$2,[6]現行XD用点数換算表!$E$2))))</f>
        <v>0</v>
      </c>
      <c r="H20" s="12"/>
      <c r="I20" s="8">
        <f>IF(H20="",0,IF(H20="優勝",[6]現行XD用点数換算表!$B$3,IF(H20="準優勝",[6]現行XD用点数換算表!$C$3,IF(H20="ベスト4",[6]現行XD用点数換算表!$D$3,[6]現行XD用点数換算表!$E$3))))</f>
        <v>0</v>
      </c>
      <c r="J20" s="12"/>
      <c r="K20" s="8">
        <f>IF(J20="",0,IF(J20="優勝",[5]現行XD用点数換算表!$B$4,IF(J20="準優勝",[5]現行XD用点数換算表!$C$4,IF(J20="ベスト4",[5]現行XD用点数換算表!$D$4,IF(J20="ベスト8",[5]現行XD用点数換算表!$E$4,IF(J20="ベスト16",[5]現行XD用点数換算表!$F$4,IF(J20="ベスト32",[5]現行XD用点数換算表!$G$4,"")))))))</f>
        <v>0</v>
      </c>
      <c r="L20" s="12"/>
      <c r="M20" s="8">
        <f>IF(L20="",0,IF(L20="優勝",[6]現行XD用点数換算表!$B$5,IF(L20="準優勝",[6]現行XD用点数換算表!$C$5,IF(L20="ベスト4",[6]現行XD用点数換算表!$D$5,IF(L20="ベスト8",[6]現行XD用点数換算表!$E$5,IF(L20="ベスト16",[6]現行XD用点数換算表!$F$5,IF(L20="ベスト32",[6]現行XD用点数換算表!$G$5,"")))))))</f>
        <v>0</v>
      </c>
      <c r="N20" s="12"/>
      <c r="O20" s="8">
        <f>IF(N20="",0,IF(N20="優勝",[6]現行XD用点数換算表!$B$6,IF(N20="準優勝",[6]現行XD用点数換算表!$C$6,IF(N20="ベスト4",[6]現行XD用点数換算表!$D$6,IF(N20="ベスト8",[6]現行XD用点数換算表!$E$6,IF(N20="ベスト16",[6]現行XD用点数換算表!$F$6,IF(N20="ベスト32",[6]現行XD用点数換算表!$G$6,"")))))))</f>
        <v>0</v>
      </c>
      <c r="P20" s="12"/>
      <c r="Q20" s="8">
        <f>IF(P20="",0,IF(P20="優勝",[6]現行XD用点数換算表!$B$7,IF(P20="準優勝",[6]現行XD用点数換算表!$C$7,IF(P20="ベスト4",[6]現行XD用点数換算表!$D$7,IF(P20="ベスト8",[6]現行XD用点数換算表!$E$7,[6]現行XD用点数換算表!$F$7)))))</f>
        <v>0</v>
      </c>
      <c r="R20" s="12"/>
      <c r="S20" s="8">
        <f>IF(R20="",0,IF(R20="優勝",[6]現行XD用点数換算表!$B$8,IF(R20="準優勝",[6]現行XD用点数換算表!$C$8,IF(R20="ベスト4",[6]現行XD用点数換算表!$D$8,IF(R20="ベスト8",[6]現行XD用点数換算表!$E$8,[6]現行XD用点数換算表!$F$8)))))</f>
        <v>0</v>
      </c>
      <c r="T20" s="12"/>
      <c r="U20" s="14">
        <f>IF(T20="",0,IF(T20="優勝",[6]現行XD用点数換算表!$B$13,IF(T20="準優勝",[6]現行XD用点数換算表!$C$13,IF(T20="ベスト4",[6]現行XD用点数換算表!$D$13,[6]現行XD用点数換算表!$E$13))))</f>
        <v>0</v>
      </c>
      <c r="V20" s="12"/>
      <c r="W20" s="8">
        <f>IF(V20="",0,IF(V20="優勝",[6]現行XD用点数換算表!$B$14,IF(V20="準優勝",[6]現行XD用点数換算表!$C$14,IF(V20="ベスト4",[6]現行XD用点数換算表!$D$14,[6]現行XD用点数換算表!$E$14))))</f>
        <v>0</v>
      </c>
      <c r="X20" s="12" t="s">
        <v>5</v>
      </c>
      <c r="Y20" s="8">
        <f>IF(X20="",0,IF(X20="優勝",[5]現行XD用点数換算表!$B$15,IF(X20="準優勝",[5]現行XD用点数換算表!$C$15,IF(X20="ベスト4",[5]現行XD用点数換算表!$D$15,IF(X20="ベスト8",[5]現行XD用点数換算表!$E$15,IF(X20="ベスト16",[5]現行XD用点数換算表!$F$15,IF(X20="ベスト32",[5]現行XD用点数換算表!$G$15,"")))))))</f>
        <v>64</v>
      </c>
      <c r="Z20" s="12"/>
      <c r="AA20" s="8">
        <f>IF(Z20="",0,IF(Z20="優勝",[6]現行XD用点数換算表!$B$16,IF(Z20="準優勝",[6]現行XD用点数換算表!$C$16,IF(Z20="ベスト4",[6]現行XD用点数換算表!$D$16,IF(Z20="ベスト8",[6]現行XD用点数換算表!$E$16,IF(Z20="ベスト16",[6]現行XD用点数換算表!$F$16,IF(Z20="ベスト32",[6]現行XD用点数換算表!$G$16,"")))))))</f>
        <v>0</v>
      </c>
      <c r="AB20" s="12" t="s">
        <v>1</v>
      </c>
      <c r="AC20" s="8">
        <f>IF(AB20="",0,IF(AB20="優勝",[6]現行XD用点数換算表!$B$17,IF(AB20="準優勝",[6]現行XD用点数換算表!$C$17,IF(AB20="ベスト4",[6]現行XD用点数換算表!$D$17,IF(AB20="ベスト8",[6]現行XD用点数換算表!$E$17,IF(AB20="ベスト16",[6]現行XD用点数換算表!$F$17,IF(AB20="ベスト32",[6]現行XD用点数換算表!$G$17,"")))))))</f>
        <v>168</v>
      </c>
      <c r="AD20" s="12"/>
      <c r="AE20" s="8">
        <f>IF(AD20="",0,IF(AD20="優勝",[6]現行XD用点数換算表!$B$18,IF(AD20="準優勝",[6]現行XD用点数換算表!$C$18,IF(AD20="ベスト4",[6]現行XD用点数換算表!$D$18,IF(AD20="ベスト8",[6]現行XD用点数換算表!$E$18,[6]現行XD用点数換算表!$F$18)))))</f>
        <v>0</v>
      </c>
      <c r="AF20" s="12"/>
      <c r="AG20" s="8">
        <f>IF(AF20="",0,IF(AF20="優勝",[6]現行XD用点数換算表!$B$19,IF(AF20="準優勝",[6]現行XD用点数換算表!$C$19,IF(AF20="ベスト4",[6]現行XD用点数換算表!$D$19,IF(AF20="ベスト8",[6]現行XD用点数換算表!$E$19,[6]現行XD用点数換算表!$F$19)))))</f>
        <v>0</v>
      </c>
      <c r="AH20" s="8">
        <f t="shared" si="0"/>
        <v>232</v>
      </c>
    </row>
    <row r="21" spans="1:34" ht="17.25" customHeight="1" x14ac:dyDescent="0.55000000000000004">
      <c r="A21" s="12" t="s">
        <v>301</v>
      </c>
      <c r="B21" s="12" t="s">
        <v>295</v>
      </c>
      <c r="C21" s="12">
        <v>2</v>
      </c>
      <c r="D21" s="42" t="s">
        <v>291</v>
      </c>
      <c r="E21" s="31" t="s">
        <v>226</v>
      </c>
      <c r="F21" s="12" t="s">
        <v>0</v>
      </c>
      <c r="G21" s="13">
        <f>IF(F21="",0,IF(F21="優勝",[4]現行XD用点数換算表!$B$2,IF(F21="準優勝",[4]現行XD用点数換算表!$C$2,IF(F21="ベスト4",[4]現行XD用点数換算表!$D$2,[4]現行XD用点数換算表!$E$2))))</f>
        <v>110</v>
      </c>
      <c r="H21" s="12" t="s">
        <v>0</v>
      </c>
      <c r="I21" s="8">
        <f>IF(H21="",0,IF(H21="優勝",[4]現行XD用点数換算表!$B$3,IF(H21="準優勝",[4]現行XD用点数換算表!$C$3,IF(H21="ベスト4",[4]現行XD用点数換算表!$D$3,[4]現行XD用点数換算表!$E$3))))</f>
        <v>150</v>
      </c>
      <c r="J21" s="12"/>
      <c r="K21" s="8">
        <f>IF(J21="",0,IF(J21="優勝",[2]現行XD用点数換算表!$B$4,IF(J21="準優勝",[2]現行XD用点数換算表!$C$4,IF(J21="ベスト4",[2]現行XD用点数換算表!$D$4,IF(J21="ベスト8",[2]現行XD用点数換算表!$E$4,IF(J21="ベスト16",[2]現行XD用点数換算表!$F$4,IF(J21="ベスト32",[2]現行XD用点数換算表!$G$4,"")))))))</f>
        <v>0</v>
      </c>
      <c r="L21" s="12"/>
      <c r="M21" s="8">
        <f>IF(L21="",0,IF(L21="優勝",[4]現行XD用点数換算表!$B$5,IF(L21="準優勝",[4]現行XD用点数換算表!$C$5,IF(L21="ベスト4",[4]現行XD用点数換算表!$D$5,IF(L21="ベスト8",[4]現行XD用点数換算表!$E$5,IF(L21="ベスト16",[4]現行XD用点数換算表!$F$5,IF(L21="ベスト32",[4]現行XD用点数換算表!$G$5,"")))))))</f>
        <v>0</v>
      </c>
      <c r="N21" s="12"/>
      <c r="O21" s="8">
        <f>IF(N21="",0,IF(N21="優勝",[4]現行XD用点数換算表!$B$6,IF(N21="準優勝",[4]現行XD用点数換算表!$C$6,IF(N21="ベスト4",[4]現行XD用点数換算表!$D$6,IF(N21="ベスト8",[4]現行XD用点数換算表!$E$6,IF(N21="ベスト16",[4]現行XD用点数換算表!$F$6,IF(N21="ベスト32",[4]現行XD用点数換算表!$G$6,"")))))))</f>
        <v>0</v>
      </c>
      <c r="P21" s="12"/>
      <c r="Q21" s="8">
        <f>IF(P21="",0,IF(P21="優勝",[4]現行XD用点数換算表!$B$7,IF(P21="準優勝",[4]現行XD用点数換算表!$C$7,IF(P21="ベスト4",[4]現行XD用点数換算表!$D$7,IF(P21="ベスト8",[4]現行XD用点数換算表!$E$7,[4]現行XD用点数換算表!$F$7)))))</f>
        <v>0</v>
      </c>
      <c r="R21" s="12" t="s">
        <v>4</v>
      </c>
      <c r="S21" s="8">
        <f>IF(R21="",0,IF(R21="優勝",[4]現行XD用点数換算表!$B$8,IF(R21="準優勝",[4]現行XD用点数換算表!$C$8,IF(R21="ベスト4",[4]現行XD用点数換算表!$D$8,IF(R21="ベスト8",[4]現行XD用点数換算表!$E$8,[4]現行XD用点数換算表!$F$8)))))</f>
        <v>50</v>
      </c>
      <c r="T21" s="12"/>
      <c r="U21" s="14">
        <f>IF(T21="",0,IF(T21="優勝",[4]現行XD用点数換算表!$B$13,IF(T21="準優勝",[4]現行XD用点数換算表!$C$13,IF(T21="ベスト4",[4]現行XD用点数換算表!$D$13,[4]現行XD用点数換算表!$E$13))))</f>
        <v>0</v>
      </c>
      <c r="V21" s="12"/>
      <c r="W21" s="8">
        <f>IF(V21="",0,IF(V21="優勝",[4]現行XD用点数換算表!$B$14,IF(V21="準優勝",[4]現行XD用点数換算表!$C$14,IF(V21="ベスト4",[4]現行XD用点数換算表!$D$14,[4]現行XD用点数換算表!$E$14))))</f>
        <v>0</v>
      </c>
      <c r="X21" s="12"/>
      <c r="Y21" s="8">
        <f>IF(X21="",0,IF(X21="優勝",[2]現行XD用点数換算表!$B$15,IF(X21="準優勝",[2]現行XD用点数換算表!$C$15,IF(X21="ベスト4",[2]現行XD用点数換算表!$D$15,IF(X21="ベスト8",[2]現行XD用点数換算表!$E$15,IF(X21="ベスト16",[2]現行XD用点数換算表!$F$15,IF(X21="ベスト32",[2]現行XD用点数換算表!$G$15,"")))))))</f>
        <v>0</v>
      </c>
      <c r="Z21" s="12"/>
      <c r="AA21" s="8">
        <f>IF(Z21="",0,IF(Z21="優勝",[4]現行XD用点数換算表!$B$16,IF(Z21="準優勝",[4]現行XD用点数換算表!$C$16,IF(Z21="ベスト4",[4]現行XD用点数換算表!$D$16,IF(Z21="ベスト8",[4]現行XD用点数換算表!$E$16,IF(Z21="ベスト16",[4]現行XD用点数換算表!$F$16,IF(Z21="ベスト32",[4]現行XD用点数換算表!$G$16,"")))))))</f>
        <v>0</v>
      </c>
      <c r="AB21" s="12"/>
      <c r="AC21" s="8">
        <f>IF(AB21="",0,IF(AB21="優勝",[4]現行XD用点数換算表!$B$17,IF(AB21="準優勝",[4]現行XD用点数換算表!$C$17,IF(AB21="ベスト4",[4]現行XD用点数換算表!$D$17,IF(AB21="ベスト8",[4]現行XD用点数換算表!$E$17,IF(AB21="ベスト16",[4]現行XD用点数換算表!$F$17,IF(AB21="ベスト32",[4]現行XD用点数換算表!$G$17,"")))))))</f>
        <v>0</v>
      </c>
      <c r="AD21" s="12"/>
      <c r="AE21" s="8">
        <f>IF(AD21="",0,IF(AD21="優勝",[4]現行XD用点数換算表!$B$18,IF(AD21="準優勝",[4]現行XD用点数換算表!$C$18,IF(AD21="ベスト4",[4]現行XD用点数換算表!$D$18,IF(AD21="ベスト8",[4]現行XD用点数換算表!$E$18,[4]現行XD用点数換算表!$F$18)))))</f>
        <v>0</v>
      </c>
      <c r="AF21" s="12"/>
      <c r="AG21" s="8">
        <f>IF(AF21="",0,IF(AF21="優勝",[4]現行XD用点数換算表!$B$19,IF(AF21="準優勝",[4]現行XD用点数換算表!$C$19,IF(AF21="ベスト4",[4]現行XD用点数換算表!$D$19,IF(AF21="ベスト8",[4]現行XD用点数換算表!$E$19,[4]現行XD用点数換算表!$F$19)))))</f>
        <v>0</v>
      </c>
      <c r="AH21" s="8">
        <f t="shared" si="0"/>
        <v>200</v>
      </c>
    </row>
    <row r="22" spans="1:34" ht="17.25" customHeight="1" x14ac:dyDescent="0.55000000000000004">
      <c r="A22" s="12" t="s">
        <v>61</v>
      </c>
      <c r="B22" s="12" t="s">
        <v>45</v>
      </c>
      <c r="C22" s="12">
        <v>3</v>
      </c>
      <c r="D22" s="25" t="s">
        <v>159</v>
      </c>
      <c r="E22" s="26" t="s">
        <v>160</v>
      </c>
      <c r="F22" s="12"/>
      <c r="G22" s="13">
        <f>IF(F22="",0,IF(F22="優勝",[6]現行XD用点数換算表!$B$2,IF(F22="準優勝",[6]現行XD用点数換算表!$C$2,IF(F22="ベスト4",[6]現行XD用点数換算表!$D$2,[6]現行XD用点数換算表!$E$2))))</f>
        <v>0</v>
      </c>
      <c r="H22" s="12"/>
      <c r="I22" s="8">
        <f>IF(H22="",0,IF(H22="優勝",[6]現行XD用点数換算表!$B$3,IF(H22="準優勝",[6]現行XD用点数換算表!$C$3,IF(H22="ベスト4",[6]現行XD用点数換算表!$D$3,[6]現行XD用点数換算表!$E$3))))</f>
        <v>0</v>
      </c>
      <c r="J22" s="12"/>
      <c r="K22" s="8">
        <f>IF(J22="",0,IF(J22="優勝",[5]現行XD用点数換算表!$B$4,IF(J22="準優勝",[5]現行XD用点数換算表!$C$4,IF(J22="ベスト4",[5]現行XD用点数換算表!$D$4,IF(J22="ベスト8",[5]現行XD用点数換算表!$E$4,IF(J22="ベスト16",[5]現行XD用点数換算表!$F$4,IF(J22="ベスト32",[5]現行XD用点数換算表!$G$4,"")))))))</f>
        <v>0</v>
      </c>
      <c r="L22" s="12"/>
      <c r="M22" s="8">
        <f>IF(L22="",0,IF(L22="優勝",[6]現行XD用点数換算表!$B$5,IF(L22="準優勝",[6]現行XD用点数換算表!$C$5,IF(L22="ベスト4",[6]現行XD用点数換算表!$D$5,IF(L22="ベスト8",[6]現行XD用点数換算表!$E$5,IF(L22="ベスト16",[6]現行XD用点数換算表!$F$5,IF(L22="ベスト32",[6]現行XD用点数換算表!$G$5,"")))))))</f>
        <v>0</v>
      </c>
      <c r="N22" s="12" t="s">
        <v>2</v>
      </c>
      <c r="O22" s="8">
        <f>IF(N22="",0,IF(N22="優勝",[6]現行XD用点数換算表!$B$6,IF(N22="準優勝",[6]現行XD用点数換算表!$C$6,IF(N22="ベスト4",[6]現行XD用点数換算表!$D$6,IF(N22="ベスト8",[6]現行XD用点数換算表!$E$6,IF(N22="ベスト16",[6]現行XD用点数換算表!$F$6,IF(N22="ベスト32",[6]現行XD用点数換算表!$G$6,"")))))))</f>
        <v>170</v>
      </c>
      <c r="P22" s="12"/>
      <c r="Q22" s="8">
        <f>IF(P22="",0,IF(P22="優勝",[6]現行XD用点数換算表!$B$7,IF(P22="準優勝",[6]現行XD用点数換算表!$C$7,IF(P22="ベスト4",[6]現行XD用点数換算表!$D$7,IF(P22="ベスト8",[6]現行XD用点数換算表!$E$7,[6]現行XD用点数換算表!$F$7)))))</f>
        <v>0</v>
      </c>
      <c r="R22" s="12"/>
      <c r="S22" s="8">
        <f>IF(R22="",0,IF(R22="優勝",[6]現行XD用点数換算表!$B$8,IF(R22="準優勝",[6]現行XD用点数換算表!$C$8,IF(R22="ベスト4",[6]現行XD用点数換算表!$D$8,IF(R22="ベスト8",[6]現行XD用点数換算表!$E$8,[6]現行XD用点数換算表!$F$8)))))</f>
        <v>0</v>
      </c>
      <c r="T22" s="12"/>
      <c r="U22" s="14">
        <f>IF(T22="",0,IF(T22="優勝",[6]現行XD用点数換算表!$B$13,IF(T22="準優勝",[6]現行XD用点数換算表!$C$13,IF(T22="ベスト4",[6]現行XD用点数換算表!$D$13,[6]現行XD用点数換算表!$E$13))))</f>
        <v>0</v>
      </c>
      <c r="V22" s="12"/>
      <c r="W22" s="8">
        <f>IF(V22="",0,IF(V22="優勝",[6]現行XD用点数換算表!$B$14,IF(V22="準優勝",[6]現行XD用点数換算表!$C$14,IF(V22="ベスト4",[6]現行XD用点数換算表!$D$14,[6]現行XD用点数換算表!$E$14))))</f>
        <v>0</v>
      </c>
      <c r="X22" s="12"/>
      <c r="Y22" s="8">
        <f>IF(X22="",0,IF(X22="優勝",[5]現行XD用点数換算表!$B$15,IF(X22="準優勝",[5]現行XD用点数換算表!$C$15,IF(X22="ベスト4",[5]現行XD用点数換算表!$D$15,IF(X22="ベスト8",[5]現行XD用点数換算表!$E$15,IF(X22="ベスト16",[5]現行XD用点数換算表!$F$15,IF(X22="ベスト32",[5]現行XD用点数換算表!$G$15,"")))))))</f>
        <v>0</v>
      </c>
      <c r="Z22" s="12"/>
      <c r="AA22" s="8">
        <f>IF(Z22="",0,IF(Z22="優勝",[6]現行XD用点数換算表!$B$16,IF(Z22="準優勝",[6]現行XD用点数換算表!$C$16,IF(Z22="ベスト4",[6]現行XD用点数換算表!$D$16,IF(Z22="ベスト8",[6]現行XD用点数換算表!$E$16,IF(Z22="ベスト16",[6]現行XD用点数換算表!$F$16,IF(Z22="ベスト32",[6]現行XD用点数換算表!$G$16,"")))))))</f>
        <v>0</v>
      </c>
      <c r="AB22" s="12" t="s">
        <v>5</v>
      </c>
      <c r="AC22" s="8">
        <f>IF(AB22="",0,IF(AB22="優勝",[6]現行XD用点数換算表!$B$17,IF(AB22="準優勝",[6]現行XD用点数換算表!$C$17,IF(AB22="ベスト4",[6]現行XD用点数換算表!$D$17,IF(AB22="ベスト8",[6]現行XD用点数換算表!$E$17,IF(AB22="ベスト16",[6]現行XD用点数換算表!$F$17,IF(AB22="ベスト32",[6]現行XD用点数換算表!$G$17,"")))))))</f>
        <v>24</v>
      </c>
      <c r="AD22" s="12"/>
      <c r="AE22" s="8">
        <f>IF(AD22="",0,IF(AD22="優勝",[6]現行XD用点数換算表!$B$18,IF(AD22="準優勝",[6]現行XD用点数換算表!$C$18,IF(AD22="ベスト4",[6]現行XD用点数換算表!$D$18,IF(AD22="ベスト8",[6]現行XD用点数換算表!$E$18,[6]現行XD用点数換算表!$F$18)))))</f>
        <v>0</v>
      </c>
      <c r="AF22" s="12"/>
      <c r="AG22" s="8">
        <f>IF(AF22="",0,IF(AF22="優勝",[6]現行XD用点数換算表!$B$19,IF(AF22="準優勝",[6]現行XD用点数換算表!$C$19,IF(AF22="ベスト4",[6]現行XD用点数換算表!$D$19,IF(AF22="ベスト8",[6]現行XD用点数換算表!$E$19,[6]現行XD用点数換算表!$F$19)))))</f>
        <v>0</v>
      </c>
      <c r="AH22" s="8">
        <f t="shared" si="0"/>
        <v>194</v>
      </c>
    </row>
    <row r="23" spans="1:34" ht="17.25" customHeight="1" x14ac:dyDescent="0.55000000000000004">
      <c r="A23" s="12" t="s">
        <v>62</v>
      </c>
      <c r="B23" s="12" t="s">
        <v>45</v>
      </c>
      <c r="C23" s="12">
        <v>4</v>
      </c>
      <c r="D23" s="25" t="s">
        <v>159</v>
      </c>
      <c r="E23" s="26" t="s">
        <v>160</v>
      </c>
      <c r="F23" s="12"/>
      <c r="G23" s="13">
        <f>IF(F23="",0,IF(F23="優勝",[6]現行XD用点数換算表!$B$2,IF(F23="準優勝",[6]現行XD用点数換算表!$C$2,IF(F23="ベスト4",[6]現行XD用点数換算表!$D$2,[6]現行XD用点数換算表!$E$2))))</f>
        <v>0</v>
      </c>
      <c r="H23" s="12"/>
      <c r="I23" s="8">
        <f>IF(H23="",0,IF(H23="優勝",[6]現行XD用点数換算表!$B$3,IF(H23="準優勝",[6]現行XD用点数換算表!$C$3,IF(H23="ベスト4",[6]現行XD用点数換算表!$D$3,[6]現行XD用点数換算表!$E$3))))</f>
        <v>0</v>
      </c>
      <c r="J23" s="12"/>
      <c r="K23" s="8">
        <f>IF(J23="",0,IF(J23="優勝",[5]現行XD用点数換算表!$B$4,IF(J23="準優勝",[5]現行XD用点数換算表!$C$4,IF(J23="ベスト4",[5]現行XD用点数換算表!$D$4,IF(J23="ベスト8",[5]現行XD用点数換算表!$E$4,IF(J23="ベスト16",[5]現行XD用点数換算表!$F$4,IF(J23="ベスト32",[5]現行XD用点数換算表!$G$4,"")))))))</f>
        <v>0</v>
      </c>
      <c r="L23" s="12" t="s">
        <v>1</v>
      </c>
      <c r="M23" s="8">
        <f>IF(L23="",0,IF(L23="優勝",[6]現行XD用点数換算表!$B$5,IF(L23="準優勝",[6]現行XD用点数換算表!$C$5,IF(L23="ベスト4",[6]現行XD用点数換算表!$D$5,IF(L23="ベスト8",[6]現行XD用点数換算表!$E$5,IF(L23="ベスト16",[6]現行XD用点数換算表!$F$5,IF(L23="ベスト32",[6]現行XD用点数換算表!$G$5,"")))))))</f>
        <v>160</v>
      </c>
      <c r="N23" s="12"/>
      <c r="O23" s="8">
        <f>IF(N23="",0,IF(N23="優勝",[6]現行XD用点数換算表!$B$6,IF(N23="準優勝",[6]現行XD用点数換算表!$C$6,IF(N23="ベスト4",[6]現行XD用点数換算表!$D$6,IF(N23="ベスト8",[6]現行XD用点数換算表!$E$6,IF(N23="ベスト16",[6]現行XD用点数換算表!$F$6,IF(N23="ベスト32",[6]現行XD用点数換算表!$G$6,"")))))))</f>
        <v>0</v>
      </c>
      <c r="P23" s="12"/>
      <c r="Q23" s="8">
        <f>IF(P23="",0,IF(P23="優勝",[6]現行XD用点数換算表!$B$7,IF(P23="準優勝",[6]現行XD用点数換算表!$C$7,IF(P23="ベスト4",[6]現行XD用点数換算表!$D$7,IF(P23="ベスト8",[6]現行XD用点数換算表!$E$7,[6]現行XD用点数換算表!$F$7)))))</f>
        <v>0</v>
      </c>
      <c r="R23" s="12"/>
      <c r="S23" s="8">
        <f>IF(R23="",0,IF(R23="優勝",[6]現行XD用点数換算表!$B$8,IF(R23="準優勝",[6]現行XD用点数換算表!$C$8,IF(R23="ベスト4",[6]現行XD用点数換算表!$D$8,IF(R23="ベスト8",[6]現行XD用点数換算表!$E$8,[6]現行XD用点数換算表!$F$8)))))</f>
        <v>0</v>
      </c>
      <c r="T23" s="12"/>
      <c r="U23" s="14">
        <f>IF(T23="",0,IF(T23="優勝",[6]現行XD用点数換算表!$B$13,IF(T23="準優勝",[6]現行XD用点数換算表!$C$13,IF(T23="ベスト4",[6]現行XD用点数換算表!$D$13,[6]現行XD用点数換算表!$E$13))))</f>
        <v>0</v>
      </c>
      <c r="V23" s="12"/>
      <c r="W23" s="8">
        <f>IF(V23="",0,IF(V23="優勝",[6]現行XD用点数換算表!$B$14,IF(V23="準優勝",[6]現行XD用点数換算表!$C$14,IF(V23="ベスト4",[6]現行XD用点数換算表!$D$14,[6]現行XD用点数換算表!$E$14))))</f>
        <v>0</v>
      </c>
      <c r="X23" s="12"/>
      <c r="Y23" s="8">
        <f>IF(X23="",0,IF(X23="優勝",[5]現行XD用点数換算表!$B$15,IF(X23="準優勝",[5]現行XD用点数換算表!$C$15,IF(X23="ベスト4",[5]現行XD用点数換算表!$D$15,IF(X23="ベスト8",[5]現行XD用点数換算表!$E$15,IF(X23="ベスト16",[5]現行XD用点数換算表!$F$15,IF(X23="ベスト32",[5]現行XD用点数換算表!$G$15,"")))))))</f>
        <v>0</v>
      </c>
      <c r="Z23" s="12" t="s">
        <v>4</v>
      </c>
      <c r="AA23" s="8">
        <f>IF(Z23="",0,IF(Z23="優勝",[6]現行XD用点数換算表!$B$16,IF(Z23="準優勝",[6]現行XD用点数換算表!$C$16,IF(Z23="ベスト4",[6]現行XD用点数換算表!$D$16,IF(Z23="ベスト8",[6]現行XD用点数換算表!$E$16,IF(Z23="ベスト16",[6]現行XD用点数換算表!$F$16,IF(Z23="ベスト32",[6]現行XD用点数換算表!$G$16,"")))))))</f>
        <v>32</v>
      </c>
      <c r="AB23" s="12"/>
      <c r="AC23" s="8">
        <f>IF(AB23="",0,IF(AB23="優勝",[6]現行XD用点数換算表!$B$17,IF(AB23="準優勝",[6]現行XD用点数換算表!$C$17,IF(AB23="ベスト4",[6]現行XD用点数換算表!$D$17,IF(AB23="ベスト8",[6]現行XD用点数換算表!$E$17,IF(AB23="ベスト16",[6]現行XD用点数換算表!$F$17,IF(AB23="ベスト32",[6]現行XD用点数換算表!$G$17,"")))))))</f>
        <v>0</v>
      </c>
      <c r="AD23" s="12"/>
      <c r="AE23" s="8">
        <f>IF(AD23="",0,IF(AD23="優勝",[6]現行XD用点数換算表!$B$18,IF(AD23="準優勝",[6]現行XD用点数換算表!$C$18,IF(AD23="ベスト4",[6]現行XD用点数換算表!$D$18,IF(AD23="ベスト8",[6]現行XD用点数換算表!$E$18,[6]現行XD用点数換算表!$F$18)))))</f>
        <v>0</v>
      </c>
      <c r="AF23" s="12"/>
      <c r="AG23" s="8">
        <f>IF(AF23="",0,IF(AF23="優勝",[6]現行XD用点数換算表!$B$19,IF(AF23="準優勝",[6]現行XD用点数換算表!$C$19,IF(AF23="ベスト4",[6]現行XD用点数換算表!$D$19,IF(AF23="ベスト8",[6]現行XD用点数換算表!$E$19,[6]現行XD用点数換算表!$F$19)))))</f>
        <v>0</v>
      </c>
      <c r="AH23" s="8">
        <f t="shared" si="0"/>
        <v>192</v>
      </c>
    </row>
    <row r="24" spans="1:34" ht="17.25" customHeight="1" x14ac:dyDescent="0.55000000000000004">
      <c r="A24" s="12" t="s">
        <v>63</v>
      </c>
      <c r="B24" s="12" t="s">
        <v>52</v>
      </c>
      <c r="C24" s="12">
        <v>4</v>
      </c>
      <c r="D24" s="25" t="s">
        <v>159</v>
      </c>
      <c r="E24" s="26" t="s">
        <v>160</v>
      </c>
      <c r="F24" s="12"/>
      <c r="G24" s="13">
        <f>IF(F24="",0,IF(F24="優勝",[6]現行XD用点数換算表!$B$2,IF(F24="準優勝",[6]現行XD用点数換算表!$C$2,IF(F24="ベスト4",[6]現行XD用点数換算表!$D$2,[6]現行XD用点数換算表!$E$2))))</f>
        <v>0</v>
      </c>
      <c r="H24" s="12"/>
      <c r="I24" s="8">
        <f>IF(H24="",0,IF(H24="優勝",[6]現行XD用点数換算表!$B$3,IF(H24="準優勝",[6]現行XD用点数換算表!$C$3,IF(H24="ベスト4",[6]現行XD用点数換算表!$D$3,[6]現行XD用点数換算表!$E$3))))</f>
        <v>0</v>
      </c>
      <c r="J24" s="12" t="s">
        <v>5</v>
      </c>
      <c r="K24" s="8">
        <f>IF(J24="",0,IF(J24="優勝",[5]現行XD用点数換算表!$B$4,IF(J24="準優勝",[5]現行XD用点数換算表!$C$4,IF(J24="ベスト4",[5]現行XD用点数換算表!$D$4,IF(J24="ベスト8",[5]現行XD用点数換算表!$E$4,IF(J24="ベスト16",[5]現行XD用点数換算表!$F$4,IF(J24="ベスト32",[5]現行XD用点数換算表!$G$4,"")))))))</f>
        <v>80</v>
      </c>
      <c r="L24" s="12" t="s">
        <v>3</v>
      </c>
      <c r="M24" s="8">
        <f>IF(L24="",0,IF(L24="優勝",[6]現行XD用点数換算表!$B$5,IF(L24="準優勝",[6]現行XD用点数換算表!$C$5,IF(L24="ベスト4",[6]現行XD用点数換算表!$D$5,IF(L24="ベスト8",[6]現行XD用点数換算表!$E$5,IF(L24="ベスト16",[6]現行XD用点数換算表!$F$5,IF(L24="ベスト32",[6]現行XD用点数換算表!$G$5,"")))))))</f>
        <v>80</v>
      </c>
      <c r="N24" s="12"/>
      <c r="O24" s="8">
        <f>IF(N24="",0,IF(N24="優勝",[6]現行XD用点数換算表!$B$6,IF(N24="準優勝",[6]現行XD用点数換算表!$C$6,IF(N24="ベスト4",[6]現行XD用点数換算表!$D$6,IF(N24="ベスト8",[6]現行XD用点数換算表!$E$6,IF(N24="ベスト16",[6]現行XD用点数換算表!$F$6,IF(N24="ベスト32",[6]現行XD用点数換算表!$G$6,"")))))))</f>
        <v>0</v>
      </c>
      <c r="P24" s="12"/>
      <c r="Q24" s="8">
        <f>IF(P24="",0,IF(P24="優勝",[6]現行XD用点数換算表!$B$7,IF(P24="準優勝",[6]現行XD用点数換算表!$C$7,IF(P24="ベスト4",[6]現行XD用点数換算表!$D$7,IF(P24="ベスト8",[6]現行XD用点数換算表!$E$7,[6]現行XD用点数換算表!$F$7)))))</f>
        <v>0</v>
      </c>
      <c r="R24" s="12"/>
      <c r="S24" s="8">
        <f>IF(R24="",0,IF(R24="優勝",[6]現行XD用点数換算表!$B$8,IF(R24="準優勝",[6]現行XD用点数換算表!$C$8,IF(R24="ベスト4",[6]現行XD用点数換算表!$D$8,IF(R24="ベスト8",[6]現行XD用点数換算表!$E$8,[6]現行XD用点数換算表!$F$8)))))</f>
        <v>0</v>
      </c>
      <c r="T24" s="12"/>
      <c r="U24" s="14">
        <f>IF(T24="",0,IF(T24="優勝",[6]現行XD用点数換算表!$B$13,IF(T24="準優勝",[6]現行XD用点数換算表!$C$13,IF(T24="ベスト4",[6]現行XD用点数換算表!$D$13,[6]現行XD用点数換算表!$E$13))))</f>
        <v>0</v>
      </c>
      <c r="V24" s="12"/>
      <c r="W24" s="8">
        <f>IF(V24="",0,IF(V24="優勝",[6]現行XD用点数換算表!$B$14,IF(V24="準優勝",[6]現行XD用点数換算表!$C$14,IF(V24="ベスト4",[6]現行XD用点数換算表!$D$14,[6]現行XD用点数換算表!$E$14))))</f>
        <v>0</v>
      </c>
      <c r="X24" s="12"/>
      <c r="Y24" s="8">
        <f>IF(X24="",0,IF(X24="優勝",[5]現行XD用点数換算表!$B$15,IF(X24="準優勝",[5]現行XD用点数換算表!$C$15,IF(X24="ベスト4",[5]現行XD用点数換算表!$D$15,IF(X24="ベスト8",[5]現行XD用点数換算表!$E$15,IF(X24="ベスト16",[5]現行XD用点数換算表!$F$15,IF(X24="ベスト32",[5]現行XD用点数換算表!$G$15,"")))))))</f>
        <v>0</v>
      </c>
      <c r="Z24" s="12" t="s">
        <v>4</v>
      </c>
      <c r="AA24" s="8">
        <f>IF(Z24="",0,IF(Z24="優勝",[6]現行XD用点数換算表!$B$16,IF(Z24="準優勝",[6]現行XD用点数換算表!$C$16,IF(Z24="ベスト4",[6]現行XD用点数換算表!$D$16,IF(Z24="ベスト8",[6]現行XD用点数換算表!$E$16,IF(Z24="ベスト16",[6]現行XD用点数換算表!$F$16,IF(Z24="ベスト32",[6]現行XD用点数換算表!$G$16,"")))))))</f>
        <v>32</v>
      </c>
      <c r="AB24" s="12"/>
      <c r="AC24" s="8">
        <f>IF(AB24="",0,IF(AB24="優勝",[6]現行XD用点数換算表!$B$17,IF(AB24="準優勝",[6]現行XD用点数換算表!$C$17,IF(AB24="ベスト4",[6]現行XD用点数換算表!$D$17,IF(AB24="ベスト8",[6]現行XD用点数換算表!$E$17,IF(AB24="ベスト16",[6]現行XD用点数換算表!$F$17,IF(AB24="ベスト32",[6]現行XD用点数換算表!$G$17,"")))))))</f>
        <v>0</v>
      </c>
      <c r="AD24" s="12"/>
      <c r="AE24" s="8">
        <f>IF(AD24="",0,IF(AD24="優勝",[6]現行XD用点数換算表!$B$18,IF(AD24="準優勝",[6]現行XD用点数換算表!$C$18,IF(AD24="ベスト4",[6]現行XD用点数換算表!$D$18,IF(AD24="ベスト8",[6]現行XD用点数換算表!$E$18,[6]現行XD用点数換算表!$F$18)))))</f>
        <v>0</v>
      </c>
      <c r="AF24" s="12"/>
      <c r="AG24" s="8">
        <f>IF(AF24="",0,IF(AF24="優勝",[6]現行XD用点数換算表!$B$19,IF(AF24="準優勝",[6]現行XD用点数換算表!$C$19,IF(AF24="ベスト4",[6]現行XD用点数換算表!$D$19,IF(AF24="ベスト8",[6]現行XD用点数換算表!$E$19,[6]現行XD用点数換算表!$F$19)))))</f>
        <v>0</v>
      </c>
      <c r="AH24" s="8">
        <f t="shared" si="0"/>
        <v>192</v>
      </c>
    </row>
    <row r="25" spans="1:34" ht="17.25" customHeight="1" x14ac:dyDescent="0.55000000000000004">
      <c r="A25" s="12" t="s">
        <v>64</v>
      </c>
      <c r="B25" s="12" t="s">
        <v>52</v>
      </c>
      <c r="C25" s="12">
        <v>3</v>
      </c>
      <c r="D25" s="25" t="s">
        <v>159</v>
      </c>
      <c r="E25" s="26" t="s">
        <v>160</v>
      </c>
      <c r="F25" s="12"/>
      <c r="G25" s="13">
        <f>IF(F25="",0,IF(F25="優勝",[6]現行XD用点数換算表!$B$2,IF(F25="準優勝",[6]現行XD用点数換算表!$C$2,IF(F25="ベスト4",[6]現行XD用点数換算表!$D$2,[6]現行XD用点数換算表!$E$2))))</f>
        <v>0</v>
      </c>
      <c r="H25" s="12"/>
      <c r="I25" s="8">
        <f>IF(H25="",0,IF(H25="優勝",[6]現行XD用点数換算表!$B$3,IF(H25="準優勝",[6]現行XD用点数換算表!$C$3,IF(H25="ベスト4",[6]現行XD用点数換算表!$D$3,[6]現行XD用点数換算表!$E$3))))</f>
        <v>0</v>
      </c>
      <c r="J25" s="12"/>
      <c r="K25" s="8">
        <f>IF(J25="",0,IF(J25="優勝",[5]現行XD用点数換算表!$B$4,IF(J25="準優勝",[5]現行XD用点数換算表!$C$4,IF(J25="ベスト4",[5]現行XD用点数換算表!$D$4,IF(J25="ベスト8",[5]現行XD用点数換算表!$E$4,IF(J25="ベスト16",[5]現行XD用点数換算表!$F$4,IF(J25="ベスト32",[5]現行XD用点数換算表!$G$4,"")))))))</f>
        <v>0</v>
      </c>
      <c r="L25" s="12"/>
      <c r="M25" s="8">
        <f>IF(L25="",0,IF(L25="優勝",[6]現行XD用点数換算表!$B$5,IF(L25="準優勝",[6]現行XD用点数換算表!$C$5,IF(L25="ベスト4",[6]現行XD用点数換算表!$D$5,IF(L25="ベスト8",[6]現行XD用点数換算表!$E$5,IF(L25="ベスト16",[6]現行XD用点数換算表!$F$5,IF(L25="ベスト32",[6]現行XD用点数換算表!$G$5,"")))))))</f>
        <v>0</v>
      </c>
      <c r="N25" s="12" t="s">
        <v>5</v>
      </c>
      <c r="O25" s="8">
        <f>IF(N25="",0,IF(N25="優勝",[6]現行XD用点数換算表!$B$6,IF(N25="準優勝",[6]現行XD用点数換算表!$C$6,IF(N25="ベスト4",[6]現行XD用点数換算表!$D$6,IF(N25="ベスト8",[6]現行XD用点数換算表!$E$6,IF(N25="ベスト16",[6]現行XD用点数換算表!$F$6,IF(N25="ベスト32",[6]現行XD用点数換算表!$G$6,"")))))))</f>
        <v>30</v>
      </c>
      <c r="P25" s="12"/>
      <c r="Q25" s="8">
        <f>IF(P25="",0,IF(P25="優勝",[6]現行XD用点数換算表!$B$7,IF(P25="準優勝",[6]現行XD用点数換算表!$C$7,IF(P25="ベスト4",[6]現行XD用点数換算表!$D$7,IF(P25="ベスト8",[6]現行XD用点数換算表!$E$7,[6]現行XD用点数換算表!$F$7)))))</f>
        <v>0</v>
      </c>
      <c r="R25" s="12"/>
      <c r="S25" s="8">
        <f>IF(R25="",0,IF(R25="優勝",[6]現行XD用点数換算表!$B$8,IF(R25="準優勝",[6]現行XD用点数換算表!$C$8,IF(R25="ベスト4",[6]現行XD用点数換算表!$D$8,IF(R25="ベスト8",[6]現行XD用点数換算表!$E$8,[6]現行XD用点数換算表!$F$8)))))</f>
        <v>0</v>
      </c>
      <c r="T25" s="12"/>
      <c r="U25" s="14">
        <f>IF(T25="",0,IF(T25="優勝",[6]現行XD用点数換算表!$B$13,IF(T25="準優勝",[6]現行XD用点数換算表!$C$13,IF(T25="ベスト4",[6]現行XD用点数換算表!$D$13,[6]現行XD用点数換算表!$E$13))))</f>
        <v>0</v>
      </c>
      <c r="V25" s="12"/>
      <c r="W25" s="8">
        <f>IF(V25="",0,IF(V25="優勝",[6]現行XD用点数換算表!$B$14,IF(V25="準優勝",[6]現行XD用点数換算表!$C$14,IF(V25="ベスト4",[6]現行XD用点数換算表!$D$14,[6]現行XD用点数換算表!$E$14))))</f>
        <v>0</v>
      </c>
      <c r="X25" s="12" t="s">
        <v>4</v>
      </c>
      <c r="Y25" s="8">
        <f>IF(X25="",0,IF(X25="優勝",[5]現行XD用点数換算表!$B$15,IF(X25="準優勝",[5]現行XD用点数換算表!$C$15,IF(X25="ベスト4",[5]現行XD用点数換算表!$D$15,IF(X25="ベスト8",[5]現行XD用点数換算表!$E$15,IF(X25="ベスト16",[5]現行XD用点数換算表!$F$15,IF(X25="ベスト32",[5]現行XD用点数換算表!$G$15,"")))))))</f>
        <v>128</v>
      </c>
      <c r="Z25" s="12" t="s">
        <v>4</v>
      </c>
      <c r="AA25" s="8">
        <f>IF(Z25="",0,IF(Z25="優勝",[6]現行XD用点数換算表!$B$16,IF(Z25="準優勝",[6]現行XD用点数換算表!$C$16,IF(Z25="ベスト4",[6]現行XD用点数換算表!$D$16,IF(Z25="ベスト8",[6]現行XD用点数換算表!$E$16,IF(Z25="ベスト16",[6]現行XD用点数換算表!$F$16,IF(Z25="ベスト32",[6]現行XD用点数換算表!$G$16,"")))))))</f>
        <v>32</v>
      </c>
      <c r="AB25" s="12"/>
      <c r="AC25" s="8">
        <f>IF(AB25="",0,IF(AB25="優勝",[6]現行XD用点数換算表!$B$17,IF(AB25="準優勝",[6]現行XD用点数換算表!$C$17,IF(AB25="ベスト4",[6]現行XD用点数換算表!$D$17,IF(AB25="ベスト8",[6]現行XD用点数換算表!$E$17,IF(AB25="ベスト16",[6]現行XD用点数換算表!$F$17,IF(AB25="ベスト32",[6]現行XD用点数換算表!$G$17,"")))))))</f>
        <v>0</v>
      </c>
      <c r="AD25" s="12"/>
      <c r="AE25" s="8">
        <f>IF(AD25="",0,IF(AD25="優勝",[6]現行XD用点数換算表!$B$18,IF(AD25="準優勝",[6]現行XD用点数換算表!$C$18,IF(AD25="ベスト4",[6]現行XD用点数換算表!$D$18,IF(AD25="ベスト8",[6]現行XD用点数換算表!$E$18,[6]現行XD用点数換算表!$F$18)))))</f>
        <v>0</v>
      </c>
      <c r="AF25" s="12"/>
      <c r="AG25" s="8">
        <f>IF(AF25="",0,IF(AF25="優勝",[6]現行XD用点数換算表!$B$19,IF(AF25="準優勝",[6]現行XD用点数換算表!$C$19,IF(AF25="ベスト4",[6]現行XD用点数換算表!$D$19,IF(AF25="ベスト8",[6]現行XD用点数換算表!$E$19,[6]現行XD用点数換算表!$F$19)))))</f>
        <v>0</v>
      </c>
      <c r="AH25" s="8">
        <f t="shared" si="0"/>
        <v>190</v>
      </c>
    </row>
    <row r="26" spans="1:34" ht="17.25" customHeight="1" x14ac:dyDescent="0.55000000000000004">
      <c r="A26" s="12" t="s">
        <v>65</v>
      </c>
      <c r="B26" s="12" t="s">
        <v>52</v>
      </c>
      <c r="C26" s="12">
        <v>3</v>
      </c>
      <c r="D26" s="25" t="s">
        <v>159</v>
      </c>
      <c r="E26" s="26" t="s">
        <v>160</v>
      </c>
      <c r="F26" s="12"/>
      <c r="G26" s="13">
        <f>IF(F26="",0,IF(F26="優勝",[6]現行XD用点数換算表!$B$2,IF(F26="準優勝",[6]現行XD用点数換算表!$C$2,IF(F26="ベスト4",[6]現行XD用点数換算表!$D$2,[6]現行XD用点数換算表!$E$2))))</f>
        <v>0</v>
      </c>
      <c r="H26" s="12"/>
      <c r="I26" s="8">
        <f>IF(H26="",0,IF(H26="優勝",[6]現行XD用点数換算表!$B$3,IF(H26="準優勝",[6]現行XD用点数換算表!$C$3,IF(H26="ベスト4",[6]現行XD用点数換算表!$D$3,[6]現行XD用点数換算表!$E$3))))</f>
        <v>0</v>
      </c>
      <c r="J26" s="12"/>
      <c r="K26" s="8">
        <f>IF(J26="",0,IF(J26="優勝",[5]現行XD用点数換算表!$B$4,IF(J26="準優勝",[5]現行XD用点数換算表!$C$4,IF(J26="ベスト4",[5]現行XD用点数換算表!$D$4,IF(J26="ベスト8",[5]現行XD用点数換算表!$E$4,IF(J26="ベスト16",[5]現行XD用点数換算表!$F$4,IF(J26="ベスト32",[5]現行XD用点数換算表!$G$4,"")))))))</f>
        <v>0</v>
      </c>
      <c r="L26" s="12"/>
      <c r="M26" s="8">
        <f>IF(L26="",0,IF(L26="優勝",[6]現行XD用点数換算表!$B$5,IF(L26="準優勝",[6]現行XD用点数換算表!$C$5,IF(L26="ベスト4",[6]現行XD用点数換算表!$D$5,IF(L26="ベスト8",[6]現行XD用点数換算表!$E$5,IF(L26="ベスト16",[6]現行XD用点数換算表!$F$5,IF(L26="ベスト32",[6]現行XD用点数換算表!$G$5,"")))))))</f>
        <v>0</v>
      </c>
      <c r="N26" s="12" t="s">
        <v>2</v>
      </c>
      <c r="O26" s="8">
        <f>IF(N26="",0,IF(N26="優勝",[6]現行XD用点数換算表!$B$6,IF(N26="準優勝",[6]現行XD用点数換算表!$C$6,IF(N26="ベスト4",[6]現行XD用点数換算表!$D$6,IF(N26="ベスト8",[6]現行XD用点数換算表!$E$6,IF(N26="ベスト16",[6]現行XD用点数換算表!$F$6,IF(N26="ベスト32",[6]現行XD用点数換算表!$G$6,"")))))))</f>
        <v>170</v>
      </c>
      <c r="P26" s="12"/>
      <c r="Q26" s="8">
        <f>IF(P26="",0,IF(P26="優勝",[6]現行XD用点数換算表!$B$7,IF(P26="準優勝",[6]現行XD用点数換算表!$C$7,IF(P26="ベスト4",[6]現行XD用点数換算表!$D$7,IF(P26="ベスト8",[6]現行XD用点数換算表!$E$7,[6]現行XD用点数換算表!$F$7)))))</f>
        <v>0</v>
      </c>
      <c r="R26" s="12"/>
      <c r="S26" s="8">
        <f>IF(R26="",0,IF(R26="優勝",[6]現行XD用点数換算表!$B$8,IF(R26="準優勝",[6]現行XD用点数換算表!$C$8,IF(R26="ベスト4",[6]現行XD用点数換算表!$D$8,IF(R26="ベスト8",[6]現行XD用点数換算表!$E$8,[6]現行XD用点数換算表!$F$8)))))</f>
        <v>0</v>
      </c>
      <c r="T26" s="12"/>
      <c r="U26" s="14">
        <f>IF(T26="",0,IF(T26="優勝",[6]現行XD用点数換算表!$B$13,IF(T26="準優勝",[6]現行XD用点数換算表!$C$13,IF(T26="ベスト4",[6]現行XD用点数換算表!$D$13,[6]現行XD用点数換算表!$E$13))))</f>
        <v>0</v>
      </c>
      <c r="V26" s="12"/>
      <c r="W26" s="8">
        <f>IF(V26="",0,IF(V26="優勝",[6]現行XD用点数換算表!$B$14,IF(V26="準優勝",[6]現行XD用点数換算表!$C$14,IF(V26="ベスト4",[6]現行XD用点数換算表!$D$14,[6]現行XD用点数換算表!$E$14))))</f>
        <v>0</v>
      </c>
      <c r="X26" s="12"/>
      <c r="Y26" s="8">
        <f>IF(X26="",0,IF(X26="優勝",[5]現行XD用点数換算表!$B$15,IF(X26="準優勝",[5]現行XD用点数換算表!$C$15,IF(X26="ベスト4",[5]現行XD用点数換算表!$D$15,IF(X26="ベスト8",[5]現行XD用点数換算表!$E$15,IF(X26="ベスト16",[5]現行XD用点数換算表!$F$15,IF(X26="ベスト32",[5]現行XD用点数換算表!$G$15,"")))))))</f>
        <v>0</v>
      </c>
      <c r="Z26" s="12"/>
      <c r="AA26" s="8">
        <f>IF(Z26="",0,IF(Z26="優勝",[6]現行XD用点数換算表!$B$16,IF(Z26="準優勝",[6]現行XD用点数換算表!$C$16,IF(Z26="ベスト4",[6]現行XD用点数換算表!$D$16,IF(Z26="ベスト8",[6]現行XD用点数換算表!$E$16,IF(Z26="ベスト16",[6]現行XD用点数換算表!$F$16,IF(Z26="ベスト32",[6]現行XD用点数換算表!$G$16,"")))))))</f>
        <v>0</v>
      </c>
      <c r="AB26" s="12"/>
      <c r="AC26" s="8">
        <f>IF(AB26="",0,IF(AB26="優勝",[6]現行XD用点数換算表!$B$17,IF(AB26="準優勝",[6]現行XD用点数換算表!$C$17,IF(AB26="ベスト4",[6]現行XD用点数換算表!$D$17,IF(AB26="ベスト8",[6]現行XD用点数換算表!$E$17,IF(AB26="ベスト16",[6]現行XD用点数換算表!$F$17,IF(AB26="ベスト32",[6]現行XD用点数換算表!$G$17,"")))))))</f>
        <v>0</v>
      </c>
      <c r="AD26" s="12"/>
      <c r="AE26" s="8">
        <f>IF(AD26="",0,IF(AD26="優勝",[6]現行XD用点数換算表!$B$18,IF(AD26="準優勝",[6]現行XD用点数換算表!$C$18,IF(AD26="ベスト4",[6]現行XD用点数換算表!$D$18,IF(AD26="ベスト8",[6]現行XD用点数換算表!$E$18,[6]現行XD用点数換算表!$F$18)))))</f>
        <v>0</v>
      </c>
      <c r="AF26" s="12"/>
      <c r="AG26" s="8">
        <f>IF(AF26="",0,IF(AF26="優勝",[6]現行XD用点数換算表!$B$19,IF(AF26="準優勝",[6]現行XD用点数換算表!$C$19,IF(AF26="ベスト4",[6]現行XD用点数換算表!$D$19,IF(AF26="ベスト8",[6]現行XD用点数換算表!$E$19,[6]現行XD用点数換算表!$F$19)))))</f>
        <v>0</v>
      </c>
      <c r="AH26" s="8">
        <f t="shared" si="0"/>
        <v>170</v>
      </c>
    </row>
    <row r="27" spans="1:34" ht="17.25" customHeight="1" x14ac:dyDescent="0.55000000000000004">
      <c r="A27" s="12" t="s">
        <v>66</v>
      </c>
      <c r="B27" s="12" t="s">
        <v>43</v>
      </c>
      <c r="C27" s="12">
        <v>4</v>
      </c>
      <c r="D27" s="25" t="s">
        <v>159</v>
      </c>
      <c r="E27" s="26" t="s">
        <v>160</v>
      </c>
      <c r="F27" s="12"/>
      <c r="G27" s="13">
        <f>IF(F27="",0,IF(F27="優勝",[6]現行XD用点数換算表!$B$2,IF(F27="準優勝",[6]現行XD用点数換算表!$C$2,IF(F27="ベスト4",[6]現行XD用点数換算表!$D$2,[6]現行XD用点数換算表!$E$2))))</f>
        <v>0</v>
      </c>
      <c r="H27" s="12"/>
      <c r="I27" s="8">
        <f>IF(H27="",0,IF(H27="優勝",[6]現行XD用点数換算表!$B$3,IF(H27="準優勝",[6]現行XD用点数換算表!$C$3,IF(H27="ベスト4",[6]現行XD用点数換算表!$D$3,[6]現行XD用点数換算表!$E$3))))</f>
        <v>0</v>
      </c>
      <c r="J27" s="12"/>
      <c r="K27" s="8">
        <f>IF(J27="",0,IF(J27="優勝",[5]現行XD用点数換算表!$B$4,IF(J27="準優勝",[5]現行XD用点数換算表!$C$4,IF(J27="ベスト4",[5]現行XD用点数換算表!$D$4,IF(J27="ベスト8",[5]現行XD用点数換算表!$E$4,IF(J27="ベスト16",[5]現行XD用点数換算表!$F$4,IF(J27="ベスト32",[5]現行XD用点数換算表!$G$4,"")))))))</f>
        <v>0</v>
      </c>
      <c r="L27" s="12"/>
      <c r="M27" s="8">
        <f>IF(L27="",0,IF(L27="優勝",[6]現行XD用点数換算表!$B$5,IF(L27="準優勝",[6]現行XD用点数換算表!$C$5,IF(L27="ベスト4",[6]現行XD用点数換算表!$D$5,IF(L27="ベスト8",[6]現行XD用点数換算表!$E$5,IF(L27="ベスト16",[6]現行XD用点数換算表!$F$5,IF(L27="ベスト32",[6]現行XD用点数換算表!$G$5,"")))))))</f>
        <v>0</v>
      </c>
      <c r="N27" s="12" t="s">
        <v>3</v>
      </c>
      <c r="O27" s="8">
        <f>IF(N27="",0,IF(N27="優勝",[6]現行XD用点数換算表!$B$6,IF(N27="準優勝",[6]現行XD用点数換算表!$C$6,IF(N27="ベスト4",[6]現行XD用点数換算表!$D$6,IF(N27="ベスト8",[6]現行XD用点数換算表!$E$6,IF(N27="ベスト16",[6]現行XD用点数換算表!$F$6,IF(N27="ベスト32",[6]現行XD用点数換算表!$G$6,"")))))))</f>
        <v>130</v>
      </c>
      <c r="P27" s="12"/>
      <c r="Q27" s="8">
        <f>IF(P27="",0,IF(P27="優勝",[6]現行XD用点数換算表!$B$7,IF(P27="準優勝",[6]現行XD用点数換算表!$C$7,IF(P27="ベスト4",[6]現行XD用点数換算表!$D$7,IF(P27="ベスト8",[6]現行XD用点数換算表!$E$7,[6]現行XD用点数換算表!$F$7)))))</f>
        <v>0</v>
      </c>
      <c r="R27" s="12"/>
      <c r="S27" s="8">
        <f>IF(R27="",0,IF(R27="優勝",[6]現行XD用点数換算表!$B$8,IF(R27="準優勝",[6]現行XD用点数換算表!$C$8,IF(R27="ベスト4",[6]現行XD用点数換算表!$D$8,IF(R27="ベスト8",[6]現行XD用点数換算表!$E$8,[6]現行XD用点数換算表!$F$8)))))</f>
        <v>0</v>
      </c>
      <c r="T27" s="12"/>
      <c r="U27" s="14">
        <f>IF(T27="",0,IF(T27="優勝",[6]現行XD用点数換算表!$B$13,IF(T27="準優勝",[6]現行XD用点数換算表!$C$13,IF(T27="ベスト4",[6]現行XD用点数換算表!$D$13,[6]現行XD用点数換算表!$E$13))))</f>
        <v>0</v>
      </c>
      <c r="V27" s="12"/>
      <c r="W27" s="8">
        <f>IF(V27="",0,IF(V27="優勝",[6]現行XD用点数換算表!$B$14,IF(V27="準優勝",[6]現行XD用点数換算表!$C$14,IF(V27="ベスト4",[6]現行XD用点数換算表!$D$14,[6]現行XD用点数換算表!$E$14))))</f>
        <v>0</v>
      </c>
      <c r="X27" s="12"/>
      <c r="Y27" s="8">
        <f>IF(X27="",0,IF(X27="優勝",[5]現行XD用点数換算表!$B$15,IF(X27="準優勝",[5]現行XD用点数換算表!$C$15,IF(X27="ベスト4",[5]現行XD用点数換算表!$D$15,IF(X27="ベスト8",[5]現行XD用点数換算表!$E$15,IF(X27="ベスト16",[5]現行XD用点数換算表!$F$15,IF(X27="ベスト32",[5]現行XD用点数換算表!$G$15,"")))))))</f>
        <v>0</v>
      </c>
      <c r="Z27" s="12"/>
      <c r="AA27" s="8">
        <f>IF(Z27="",0,IF(Z27="優勝",[6]現行XD用点数換算表!$B$16,IF(Z27="準優勝",[6]現行XD用点数換算表!$C$16,IF(Z27="ベスト4",[6]現行XD用点数換算表!$D$16,IF(Z27="ベスト8",[6]現行XD用点数換算表!$E$16,IF(Z27="ベスト16",[6]現行XD用点数換算表!$F$16,IF(Z27="ベスト32",[6]現行XD用点数換算表!$G$16,"")))))))</f>
        <v>0</v>
      </c>
      <c r="AB27" s="12" t="s">
        <v>5</v>
      </c>
      <c r="AC27" s="8">
        <f>IF(AB27="",0,IF(AB27="優勝",[6]現行XD用点数換算表!$B$17,IF(AB27="準優勝",[6]現行XD用点数換算表!$C$17,IF(AB27="ベスト4",[6]現行XD用点数換算表!$D$17,IF(AB27="ベスト8",[6]現行XD用点数換算表!$E$17,IF(AB27="ベスト16",[6]現行XD用点数換算表!$F$17,IF(AB27="ベスト32",[6]現行XD用点数換算表!$G$17,"")))))))</f>
        <v>24</v>
      </c>
      <c r="AD27" s="12"/>
      <c r="AE27" s="8">
        <f>IF(AD27="",0,IF(AD27="優勝",[6]現行XD用点数換算表!$B$18,IF(AD27="準優勝",[6]現行XD用点数換算表!$C$18,IF(AD27="ベスト4",[6]現行XD用点数換算表!$D$18,IF(AD27="ベスト8",[6]現行XD用点数換算表!$E$18,[6]現行XD用点数換算表!$F$18)))))</f>
        <v>0</v>
      </c>
      <c r="AF27" s="12"/>
      <c r="AG27" s="8">
        <f>IF(AF27="",0,IF(AF27="優勝",[6]現行XD用点数換算表!$B$19,IF(AF27="準優勝",[6]現行XD用点数換算表!$C$19,IF(AF27="ベスト4",[6]現行XD用点数換算表!$D$19,IF(AF27="ベスト8",[6]現行XD用点数換算表!$E$19,[6]現行XD用点数換算表!$F$19)))))</f>
        <v>0</v>
      </c>
      <c r="AH27" s="8">
        <f t="shared" si="0"/>
        <v>154</v>
      </c>
    </row>
    <row r="28" spans="1:34" ht="17.25" customHeight="1" x14ac:dyDescent="0.55000000000000004">
      <c r="A28" s="12" t="s">
        <v>67</v>
      </c>
      <c r="B28" s="12" t="s">
        <v>47</v>
      </c>
      <c r="C28" s="12">
        <v>3</v>
      </c>
      <c r="D28" s="25" t="s">
        <v>159</v>
      </c>
      <c r="E28" s="26" t="s">
        <v>160</v>
      </c>
      <c r="F28" s="12"/>
      <c r="G28" s="13">
        <f>IF(F28="",0,IF(F28="優勝",[6]現行XD用点数換算表!$B$2,IF(F28="準優勝",[6]現行XD用点数換算表!$C$2,IF(F28="ベスト4",[6]現行XD用点数換算表!$D$2,[6]現行XD用点数換算表!$E$2))))</f>
        <v>0</v>
      </c>
      <c r="H28" s="12"/>
      <c r="I28" s="8">
        <f>IF(H28="",0,IF(H28="優勝",[6]現行XD用点数換算表!$B$3,IF(H28="準優勝",[6]現行XD用点数換算表!$C$3,IF(H28="ベスト4",[6]現行XD用点数換算表!$D$3,[6]現行XD用点数換算表!$E$3))))</f>
        <v>0</v>
      </c>
      <c r="J28" s="12" t="s">
        <v>5</v>
      </c>
      <c r="K28" s="8">
        <f>IF(J28="",0,IF(J28="優勝",[5]現行XD用点数換算表!$B$4,IF(J28="準優勝",[5]現行XD用点数換算表!$C$4,IF(J28="ベスト4",[5]現行XD用点数換算表!$D$4,IF(J28="ベスト8",[5]現行XD用点数換算表!$E$4,IF(J28="ベスト16",[5]現行XD用点数換算表!$F$4,IF(J28="ベスト32",[5]現行XD用点数換算表!$G$4,"")))))))</f>
        <v>80</v>
      </c>
      <c r="L28" s="12"/>
      <c r="M28" s="8">
        <f>IF(L28="",0,IF(L28="優勝",[6]現行XD用点数換算表!$B$5,IF(L28="準優勝",[6]現行XD用点数換算表!$C$5,IF(L28="ベスト4",[6]現行XD用点数換算表!$D$5,IF(L28="ベスト8",[6]現行XD用点数換算表!$E$5,IF(L28="ベスト16",[6]現行XD用点数換算表!$F$5,IF(L28="ベスト32",[6]現行XD用点数換算表!$G$5,"")))))))</f>
        <v>0</v>
      </c>
      <c r="N28" s="12"/>
      <c r="O28" s="8">
        <f>IF(N28="",0,IF(N28="優勝",[6]現行XD用点数換算表!$B$6,IF(N28="準優勝",[6]現行XD用点数換算表!$C$6,IF(N28="ベスト4",[6]現行XD用点数換算表!$D$6,IF(N28="ベスト8",[6]現行XD用点数換算表!$E$6,IF(N28="ベスト16",[6]現行XD用点数換算表!$F$6,IF(N28="ベスト32",[6]現行XD用点数換算表!$G$6,"")))))))</f>
        <v>0</v>
      </c>
      <c r="P28" s="12"/>
      <c r="Q28" s="8">
        <f>IF(P28="",0,IF(P28="優勝",[6]現行XD用点数換算表!$B$7,IF(P28="準優勝",[6]現行XD用点数換算表!$C$7,IF(P28="ベスト4",[6]現行XD用点数換算表!$D$7,IF(P28="ベスト8",[6]現行XD用点数換算表!$E$7,[6]現行XD用点数換算表!$F$7)))))</f>
        <v>0</v>
      </c>
      <c r="R28" s="12"/>
      <c r="S28" s="8">
        <f>IF(R28="",0,IF(R28="優勝",[6]現行XD用点数換算表!$B$8,IF(R28="準優勝",[6]現行XD用点数換算表!$C$8,IF(R28="ベスト4",[6]現行XD用点数換算表!$D$8,IF(R28="ベスト8",[6]現行XD用点数換算表!$E$8,[6]現行XD用点数換算表!$F$8)))))</f>
        <v>0</v>
      </c>
      <c r="T28" s="12"/>
      <c r="U28" s="14">
        <f>IF(T28="",0,IF(T28="優勝",[6]現行XD用点数換算表!$B$13,IF(T28="準優勝",[6]現行XD用点数換算表!$C$13,IF(T28="ベスト4",[6]現行XD用点数換算表!$D$13,[6]現行XD用点数換算表!$E$13))))</f>
        <v>0</v>
      </c>
      <c r="V28" s="12"/>
      <c r="W28" s="8">
        <f>IF(V28="",0,IF(V28="優勝",[6]現行XD用点数換算表!$B$14,IF(V28="準優勝",[6]現行XD用点数換算表!$C$14,IF(V28="ベスト4",[6]現行XD用点数換算表!$D$14,[6]現行XD用点数換算表!$E$14))))</f>
        <v>0</v>
      </c>
      <c r="X28" s="12"/>
      <c r="Y28" s="8">
        <f>IF(X28="",0,IF(X28="優勝",[5]現行XD用点数換算表!$B$15,IF(X28="準優勝",[5]現行XD用点数換算表!$C$15,IF(X28="ベスト4",[5]現行XD用点数換算表!$D$15,IF(X28="ベスト8",[5]現行XD用点数換算表!$E$15,IF(X28="ベスト16",[5]現行XD用点数換算表!$F$15,IF(X28="ベスト32",[5]現行XD用点数換算表!$G$15,"")))))))</f>
        <v>0</v>
      </c>
      <c r="Z28" s="12"/>
      <c r="AA28" s="8">
        <f>IF(Z28="",0,IF(Z28="優勝",[6]現行XD用点数換算表!$B$16,IF(Z28="準優勝",[6]現行XD用点数換算表!$C$16,IF(Z28="ベスト4",[6]現行XD用点数換算表!$D$16,IF(Z28="ベスト8",[6]現行XD用点数換算表!$E$16,IF(Z28="ベスト16",[6]現行XD用点数換算表!$F$16,IF(Z28="ベスト32",[6]現行XD用点数換算表!$G$16,"")))))))</f>
        <v>0</v>
      </c>
      <c r="AB28" s="12" t="s">
        <v>4</v>
      </c>
      <c r="AC28" s="8">
        <f>IF(AB28="",0,IF(AB28="優勝",[6]現行XD用点数換算表!$B$17,IF(AB28="準優勝",[6]現行XD用点数換算表!$C$17,IF(AB28="ベスト4",[6]現行XD用点数換算表!$D$17,IF(AB28="ベスト8",[6]現行XD用点数換算表!$E$17,IF(AB28="ベスト16",[6]現行XD用点数換算表!$F$17,IF(AB28="ベスト32",[6]現行XD用点数換算表!$G$17,"")))))))</f>
        <v>72</v>
      </c>
      <c r="AD28" s="12"/>
      <c r="AE28" s="8">
        <f>IF(AD28="",0,IF(AD28="優勝",[6]現行XD用点数換算表!$B$18,IF(AD28="準優勝",[6]現行XD用点数換算表!$C$18,IF(AD28="ベスト4",[6]現行XD用点数換算表!$D$18,IF(AD28="ベスト8",[6]現行XD用点数換算表!$E$18,[6]現行XD用点数換算表!$F$18)))))</f>
        <v>0</v>
      </c>
      <c r="AF28" s="12"/>
      <c r="AG28" s="8">
        <f>IF(AF28="",0,IF(AF28="優勝",[6]現行XD用点数換算表!$B$19,IF(AF28="準優勝",[6]現行XD用点数換算表!$C$19,IF(AF28="ベスト4",[6]現行XD用点数換算表!$D$19,IF(AF28="ベスト8",[6]現行XD用点数換算表!$E$19,[6]現行XD用点数換算表!$F$19)))))</f>
        <v>0</v>
      </c>
      <c r="AH28" s="8">
        <f t="shared" si="0"/>
        <v>152</v>
      </c>
    </row>
    <row r="29" spans="1:34" ht="17.25" customHeight="1" x14ac:dyDescent="0.55000000000000004">
      <c r="A29" s="12" t="s">
        <v>68</v>
      </c>
      <c r="B29" s="12" t="s">
        <v>43</v>
      </c>
      <c r="C29" s="12">
        <v>4</v>
      </c>
      <c r="D29" s="25" t="s">
        <v>159</v>
      </c>
      <c r="E29" s="26" t="s">
        <v>160</v>
      </c>
      <c r="F29" s="12"/>
      <c r="G29" s="13">
        <f>IF(F29="",0,IF(F29="優勝",[6]現行XD用点数換算表!$B$2,IF(F29="準優勝",[6]現行XD用点数換算表!$C$2,IF(F29="ベスト4",[6]現行XD用点数換算表!$D$2,[6]現行XD用点数換算表!$E$2))))</f>
        <v>0</v>
      </c>
      <c r="H29" s="12"/>
      <c r="I29" s="8">
        <f>IF(H29="",0,IF(H29="優勝",[6]現行XD用点数換算表!$B$3,IF(H29="準優勝",[6]現行XD用点数換算表!$C$3,IF(H29="ベスト4",[6]現行XD用点数換算表!$D$3,[6]現行XD用点数換算表!$E$3))))</f>
        <v>0</v>
      </c>
      <c r="J29" s="12"/>
      <c r="K29" s="8">
        <f>IF(J29="",0,IF(J29="優勝",[5]現行XD用点数換算表!$B$4,IF(J29="準優勝",[5]現行XD用点数換算表!$C$4,IF(J29="ベスト4",[5]現行XD用点数換算表!$D$4,IF(J29="ベスト8",[5]現行XD用点数換算表!$E$4,IF(J29="ベスト16",[5]現行XD用点数換算表!$F$4,IF(J29="ベスト32",[5]現行XD用点数換算表!$G$4,"")))))))</f>
        <v>0</v>
      </c>
      <c r="L29" s="12"/>
      <c r="M29" s="8">
        <f>IF(L29="",0,IF(L29="優勝",[6]現行XD用点数換算表!$B$5,IF(L29="準優勝",[6]現行XD用点数換算表!$C$5,IF(L29="ベスト4",[6]現行XD用点数換算表!$D$5,IF(L29="ベスト8",[6]現行XD用点数換算表!$E$5,IF(L29="ベスト16",[6]現行XD用点数換算表!$F$5,IF(L29="ベスト32",[6]現行XD用点数換算表!$G$5,"")))))))</f>
        <v>0</v>
      </c>
      <c r="N29" s="12" t="s">
        <v>5</v>
      </c>
      <c r="O29" s="8">
        <f>IF(N29="",0,IF(N29="優勝",[6]現行XD用点数換算表!$B$6,IF(N29="準優勝",[6]現行XD用点数換算表!$C$6,IF(N29="ベスト4",[6]現行XD用点数換算表!$D$6,IF(N29="ベスト8",[6]現行XD用点数換算表!$E$6,IF(N29="ベスト16",[6]現行XD用点数換算表!$F$6,IF(N29="ベスト32",[6]現行XD用点数換算表!$G$6,"")))))))</f>
        <v>30</v>
      </c>
      <c r="P29" s="12"/>
      <c r="Q29" s="8">
        <f>IF(P29="",0,IF(P29="優勝",[6]現行XD用点数換算表!$B$7,IF(P29="準優勝",[6]現行XD用点数換算表!$C$7,IF(P29="ベスト4",[6]現行XD用点数換算表!$D$7,IF(P29="ベスト8",[6]現行XD用点数換算表!$E$7,[6]現行XD用点数換算表!$F$7)))))</f>
        <v>0</v>
      </c>
      <c r="R29" s="12"/>
      <c r="S29" s="8">
        <f>IF(R29="",0,IF(R29="優勝",[6]現行XD用点数換算表!$B$8,IF(R29="準優勝",[6]現行XD用点数換算表!$C$8,IF(R29="ベスト4",[6]現行XD用点数換算表!$D$8,IF(R29="ベスト8",[6]現行XD用点数換算表!$E$8,[6]現行XD用点数換算表!$F$8)))))</f>
        <v>0</v>
      </c>
      <c r="T29" s="12"/>
      <c r="U29" s="14">
        <f>IF(T29="",0,IF(T29="優勝",[6]現行XD用点数換算表!$B$13,IF(T29="準優勝",[6]現行XD用点数換算表!$C$13,IF(T29="ベスト4",[6]現行XD用点数換算表!$D$13,[6]現行XD用点数換算表!$E$13))))</f>
        <v>0</v>
      </c>
      <c r="V29" s="12"/>
      <c r="W29" s="8">
        <f>IF(V29="",0,IF(V29="優勝",[6]現行XD用点数換算表!$B$14,IF(V29="準優勝",[6]現行XD用点数換算表!$C$14,IF(V29="ベスト4",[6]現行XD用点数換算表!$D$14,[6]現行XD用点数換算表!$E$14))))</f>
        <v>0</v>
      </c>
      <c r="X29" s="12"/>
      <c r="Y29" s="8">
        <f>IF(X29="",0,IF(X29="優勝",[5]現行XD用点数換算表!$B$15,IF(X29="準優勝",[5]現行XD用点数換算表!$C$15,IF(X29="ベスト4",[5]現行XD用点数換算表!$D$15,IF(X29="ベスト8",[5]現行XD用点数換算表!$E$15,IF(X29="ベスト16",[5]現行XD用点数換算表!$F$15,IF(X29="ベスト32",[5]現行XD用点数換算表!$G$15,"")))))))</f>
        <v>0</v>
      </c>
      <c r="Z29" s="12"/>
      <c r="AA29" s="8">
        <f>IF(Z29="",0,IF(Z29="優勝",[6]現行XD用点数換算表!$B$16,IF(Z29="準優勝",[6]現行XD用点数換算表!$C$16,IF(Z29="ベスト4",[6]現行XD用点数換算表!$D$16,IF(Z29="ベスト8",[6]現行XD用点数換算表!$E$16,IF(Z29="ベスト16",[6]現行XD用点数換算表!$F$16,IF(Z29="ベスト32",[6]現行XD用点数換算表!$G$16,"")))))))</f>
        <v>0</v>
      </c>
      <c r="AB29" s="12" t="s">
        <v>3</v>
      </c>
      <c r="AC29" s="8">
        <f>IF(AB29="",0,IF(AB29="優勝",[6]現行XD用点数換算表!$B$17,IF(AB29="準優勝",[6]現行XD用点数換算表!$C$17,IF(AB29="ベスト4",[6]現行XD用点数換算表!$D$17,IF(AB29="ベスト8",[6]現行XD用点数換算表!$E$17,IF(AB29="ベスト16",[6]現行XD用点数換算表!$F$17,IF(AB29="ベスト32",[6]現行XD用点数換算表!$G$17,"")))))))</f>
        <v>104</v>
      </c>
      <c r="AD29" s="12"/>
      <c r="AE29" s="8">
        <f>IF(AD29="",0,IF(AD29="優勝",[6]現行XD用点数換算表!$B$18,IF(AD29="準優勝",[6]現行XD用点数換算表!$C$18,IF(AD29="ベスト4",[6]現行XD用点数換算表!$D$18,IF(AD29="ベスト8",[6]現行XD用点数換算表!$E$18,[6]現行XD用点数換算表!$F$18)))))</f>
        <v>0</v>
      </c>
      <c r="AF29" s="12"/>
      <c r="AG29" s="8">
        <f>IF(AF29="",0,IF(AF29="優勝",[6]現行XD用点数換算表!$B$19,IF(AF29="準優勝",[6]現行XD用点数換算表!$C$19,IF(AF29="ベスト4",[6]現行XD用点数換算表!$D$19,IF(AF29="ベスト8",[6]現行XD用点数換算表!$E$19,[6]現行XD用点数換算表!$F$19)))))</f>
        <v>0</v>
      </c>
      <c r="AH29" s="8">
        <f t="shared" si="0"/>
        <v>134</v>
      </c>
    </row>
    <row r="30" spans="1:34" ht="17.25" customHeight="1" x14ac:dyDescent="0.55000000000000004">
      <c r="A30" s="12" t="s">
        <v>69</v>
      </c>
      <c r="B30" s="12" t="s">
        <v>47</v>
      </c>
      <c r="C30" s="12">
        <v>2</v>
      </c>
      <c r="D30" s="25" t="s">
        <v>159</v>
      </c>
      <c r="E30" s="26" t="s">
        <v>160</v>
      </c>
      <c r="F30" s="12"/>
      <c r="G30" s="13">
        <f>IF(F30="",0,IF(F30="優勝",[6]現行XD用点数換算表!$B$2,IF(F30="準優勝",[6]現行XD用点数換算表!$C$2,IF(F30="ベスト4",[6]現行XD用点数換算表!$D$2,[6]現行XD用点数換算表!$E$2))))</f>
        <v>0</v>
      </c>
      <c r="H30" s="12"/>
      <c r="I30" s="8">
        <f>IF(H30="",0,IF(H30="優勝",[6]現行XD用点数換算表!$B$3,IF(H30="準優勝",[6]現行XD用点数換算表!$C$3,IF(H30="ベスト4",[6]現行XD用点数換算表!$D$3,[6]現行XD用点数換算表!$E$3))))</f>
        <v>0</v>
      </c>
      <c r="J30" s="12"/>
      <c r="K30" s="8">
        <f>IF(J30="",0,IF(J30="優勝",[5]現行XD用点数換算表!$B$4,IF(J30="準優勝",[5]現行XD用点数換算表!$C$4,IF(J30="ベスト4",[5]現行XD用点数換算表!$D$4,IF(J30="ベスト8",[5]現行XD用点数換算表!$E$4,IF(J30="ベスト16",[5]現行XD用点数換算表!$F$4,IF(J30="ベスト32",[5]現行XD用点数換算表!$G$4,"")))))))</f>
        <v>0</v>
      </c>
      <c r="L30" s="12"/>
      <c r="M30" s="8">
        <f>IF(L30="",0,IF(L30="優勝",[6]現行XD用点数換算表!$B$5,IF(L30="準優勝",[6]現行XD用点数換算表!$C$5,IF(L30="ベスト4",[6]現行XD用点数換算表!$D$5,IF(L30="ベスト8",[6]現行XD用点数換算表!$E$5,IF(L30="ベスト16",[6]現行XD用点数換算表!$F$5,IF(L30="ベスト32",[6]現行XD用点数換算表!$G$5,"")))))))</f>
        <v>0</v>
      </c>
      <c r="N30" s="12" t="s">
        <v>4</v>
      </c>
      <c r="O30" s="8">
        <f>IF(N30="",0,IF(N30="優勝",[6]現行XD用点数換算表!$B$6,IF(N30="準優勝",[6]現行XD用点数換算表!$C$6,IF(N30="ベスト4",[6]現行XD用点数換算表!$D$6,IF(N30="ベスト8",[6]現行XD用点数換算表!$E$6,IF(N30="ベスト16",[6]現行XD用点数換算表!$F$6,IF(N30="ベスト32",[6]現行XD用点数換算表!$G$6,"")))))))</f>
        <v>90</v>
      </c>
      <c r="P30" s="12"/>
      <c r="Q30" s="8">
        <f>IF(P30="",0,IF(P30="優勝",[6]現行XD用点数換算表!$B$7,IF(P30="準優勝",[6]現行XD用点数換算表!$C$7,IF(P30="ベスト4",[6]現行XD用点数換算表!$D$7,IF(P30="ベスト8",[6]現行XD用点数換算表!$E$7,[6]現行XD用点数換算表!$F$7)))))</f>
        <v>0</v>
      </c>
      <c r="R30" s="12"/>
      <c r="S30" s="8">
        <f>IF(R30="",0,IF(R30="優勝",[6]現行XD用点数換算表!$B$8,IF(R30="準優勝",[6]現行XD用点数換算表!$C$8,IF(R30="ベスト4",[6]現行XD用点数換算表!$D$8,IF(R30="ベスト8",[6]現行XD用点数換算表!$E$8,[6]現行XD用点数換算表!$F$8)))))</f>
        <v>0</v>
      </c>
      <c r="T30" s="12" t="s">
        <v>2</v>
      </c>
      <c r="U30" s="14">
        <f>IF(T30="",0,IF(T30="優勝",[6]現行XD用点数換算表!$B$13,IF(T30="準優勝",[6]現行XD用点数換算表!$C$13,IF(T30="ベスト4",[6]現行XD用点数換算表!$D$13,[6]現行XD用点数換算表!$E$13))))</f>
        <v>40</v>
      </c>
      <c r="V30" s="12"/>
      <c r="W30" s="8">
        <f>IF(V30="",0,IF(V30="優勝",[6]現行XD用点数換算表!$B$14,IF(V30="準優勝",[6]現行XD用点数換算表!$C$14,IF(V30="ベスト4",[6]現行XD用点数換算表!$D$14,[6]現行XD用点数換算表!$E$14))))</f>
        <v>0</v>
      </c>
      <c r="X30" s="12"/>
      <c r="Y30" s="8">
        <f>IF(X30="",0,IF(X30="優勝",[5]現行XD用点数換算表!$B$15,IF(X30="準優勝",[5]現行XD用点数換算表!$C$15,IF(X30="ベスト4",[5]現行XD用点数換算表!$D$15,IF(X30="ベスト8",[5]現行XD用点数換算表!$E$15,IF(X30="ベスト16",[5]現行XD用点数換算表!$F$15,IF(X30="ベスト32",[5]現行XD用点数換算表!$G$15,"")))))))</f>
        <v>0</v>
      </c>
      <c r="Z30" s="12"/>
      <c r="AA30" s="8">
        <f>IF(Z30="",0,IF(Z30="優勝",[6]現行XD用点数換算表!$B$16,IF(Z30="準優勝",[6]現行XD用点数換算表!$C$16,IF(Z30="ベスト4",[6]現行XD用点数換算表!$D$16,IF(Z30="ベスト8",[6]現行XD用点数換算表!$E$16,IF(Z30="ベスト16",[6]現行XD用点数換算表!$F$16,IF(Z30="ベスト32",[6]現行XD用点数換算表!$G$16,"")))))))</f>
        <v>0</v>
      </c>
      <c r="AB30" s="12"/>
      <c r="AC30" s="8">
        <f>IF(AB30="",0,IF(AB30="優勝",[6]現行XD用点数換算表!$B$17,IF(AB30="準優勝",[6]現行XD用点数換算表!$C$17,IF(AB30="ベスト4",[6]現行XD用点数換算表!$D$17,IF(AB30="ベスト8",[6]現行XD用点数換算表!$E$17,IF(AB30="ベスト16",[6]現行XD用点数換算表!$F$17,IF(AB30="ベスト32",[6]現行XD用点数換算表!$G$17,"")))))))</f>
        <v>0</v>
      </c>
      <c r="AD30" s="12"/>
      <c r="AE30" s="8">
        <f>IF(AD30="",0,IF(AD30="優勝",[6]現行XD用点数換算表!$B$18,IF(AD30="準優勝",[6]現行XD用点数換算表!$C$18,IF(AD30="ベスト4",[6]現行XD用点数換算表!$D$18,IF(AD30="ベスト8",[6]現行XD用点数換算表!$E$18,[6]現行XD用点数換算表!$F$18)))))</f>
        <v>0</v>
      </c>
      <c r="AF30" s="12"/>
      <c r="AG30" s="8">
        <f>IF(AF30="",0,IF(AF30="優勝",[6]現行XD用点数換算表!$B$19,IF(AF30="準優勝",[6]現行XD用点数換算表!$C$19,IF(AF30="ベスト4",[6]現行XD用点数換算表!$D$19,IF(AF30="ベスト8",[6]現行XD用点数換算表!$E$19,[6]現行XD用点数換算表!$F$19)))))</f>
        <v>0</v>
      </c>
      <c r="AH30" s="8">
        <f t="shared" si="0"/>
        <v>130</v>
      </c>
    </row>
    <row r="31" spans="1:34" ht="17.25" customHeight="1" x14ac:dyDescent="0.55000000000000004">
      <c r="A31" s="12" t="s">
        <v>70</v>
      </c>
      <c r="B31" s="12" t="s">
        <v>41</v>
      </c>
      <c r="C31" s="12">
        <v>3</v>
      </c>
      <c r="D31" s="25" t="s">
        <v>159</v>
      </c>
      <c r="E31" s="26" t="s">
        <v>160</v>
      </c>
      <c r="F31" s="12"/>
      <c r="G31" s="13">
        <f>IF(F31="",0,IF(F31="優勝",[6]現行XD用点数換算表!$B$2,IF(F31="準優勝",[6]現行XD用点数換算表!$C$2,IF(F31="ベスト4",[6]現行XD用点数換算表!$D$2,[6]現行XD用点数換算表!$E$2))))</f>
        <v>0</v>
      </c>
      <c r="H31" s="12"/>
      <c r="I31" s="8">
        <f>IF(H31="",0,IF(H31="優勝",[6]現行XD用点数換算表!$B$3,IF(H31="準優勝",[6]現行XD用点数換算表!$C$3,IF(H31="ベスト4",[6]現行XD用点数換算表!$D$3,[6]現行XD用点数換算表!$E$3))))</f>
        <v>0</v>
      </c>
      <c r="J31" s="12"/>
      <c r="K31" s="8">
        <f>IF(J31="",0,IF(J31="優勝",[5]現行XD用点数換算表!$B$4,IF(J31="準優勝",[5]現行XD用点数換算表!$C$4,IF(J31="ベスト4",[5]現行XD用点数換算表!$D$4,IF(J31="ベスト8",[5]現行XD用点数換算表!$E$4,IF(J31="ベスト16",[5]現行XD用点数換算表!$F$4,IF(J31="ベスト32",[5]現行XD用点数換算表!$G$4,"")))))))</f>
        <v>0</v>
      </c>
      <c r="L31" s="12"/>
      <c r="M31" s="8">
        <f>IF(L31="",0,IF(L31="優勝",[6]現行XD用点数換算表!$B$5,IF(L31="準優勝",[6]現行XD用点数換算表!$C$5,IF(L31="ベスト4",[6]現行XD用点数換算表!$D$5,IF(L31="ベスト8",[6]現行XD用点数換算表!$E$5,IF(L31="ベスト16",[6]現行XD用点数換算表!$F$5,IF(L31="ベスト32",[6]現行XD用点数換算表!$G$5,"")))))))</f>
        <v>0</v>
      </c>
      <c r="N31" s="12" t="s">
        <v>3</v>
      </c>
      <c r="O31" s="8">
        <f>IF(N31="",0,IF(N31="優勝",[6]現行XD用点数換算表!$B$6,IF(N31="準優勝",[6]現行XD用点数換算表!$C$6,IF(N31="ベスト4",[6]現行XD用点数換算表!$D$6,IF(N31="ベスト8",[6]現行XD用点数換算表!$E$6,IF(N31="ベスト16",[6]現行XD用点数換算表!$F$6,IF(N31="ベスト32",[6]現行XD用点数換算表!$G$6,"")))))))</f>
        <v>130</v>
      </c>
      <c r="P31" s="12"/>
      <c r="Q31" s="8">
        <f>IF(P31="",0,IF(P31="優勝",[6]現行XD用点数換算表!$B$7,IF(P31="準優勝",[6]現行XD用点数換算表!$C$7,IF(P31="ベスト4",[6]現行XD用点数換算表!$D$7,IF(P31="ベスト8",[6]現行XD用点数換算表!$E$7,[6]現行XD用点数換算表!$F$7)))))</f>
        <v>0</v>
      </c>
      <c r="R31" s="12"/>
      <c r="S31" s="8">
        <f>IF(R31="",0,IF(R31="優勝",[6]現行XD用点数換算表!$B$8,IF(R31="準優勝",[6]現行XD用点数換算表!$C$8,IF(R31="ベスト4",[6]現行XD用点数換算表!$D$8,IF(R31="ベスト8",[6]現行XD用点数換算表!$E$8,[6]現行XD用点数換算表!$F$8)))))</f>
        <v>0</v>
      </c>
      <c r="T31" s="12"/>
      <c r="U31" s="14">
        <f>IF(T31="",0,IF(T31="優勝",[6]現行XD用点数換算表!$B$13,IF(T31="準優勝",[6]現行XD用点数換算表!$C$13,IF(T31="ベスト4",[6]現行XD用点数換算表!$D$13,[6]現行XD用点数換算表!$E$13))))</f>
        <v>0</v>
      </c>
      <c r="V31" s="12"/>
      <c r="W31" s="8">
        <f>IF(V31="",0,IF(V31="優勝",[6]現行XD用点数換算表!$B$14,IF(V31="準優勝",[6]現行XD用点数換算表!$C$14,IF(V31="ベスト4",[6]現行XD用点数換算表!$D$14,[6]現行XD用点数換算表!$E$14))))</f>
        <v>0</v>
      </c>
      <c r="X31" s="12"/>
      <c r="Y31" s="8">
        <f>IF(X31="",0,IF(X31="優勝",[5]現行XD用点数換算表!$B$15,IF(X31="準優勝",[5]現行XD用点数換算表!$C$15,IF(X31="ベスト4",[5]現行XD用点数換算表!$D$15,IF(X31="ベスト8",[5]現行XD用点数換算表!$E$15,IF(X31="ベスト16",[5]現行XD用点数換算表!$F$15,IF(X31="ベスト32",[5]現行XD用点数換算表!$G$15,"")))))))</f>
        <v>0</v>
      </c>
      <c r="Z31" s="12"/>
      <c r="AA31" s="8">
        <f>IF(Z31="",0,IF(Z31="優勝",[6]現行XD用点数換算表!$B$16,IF(Z31="準優勝",[6]現行XD用点数換算表!$C$16,IF(Z31="ベスト4",[6]現行XD用点数換算表!$D$16,IF(Z31="ベスト8",[6]現行XD用点数換算表!$E$16,IF(Z31="ベスト16",[6]現行XD用点数換算表!$F$16,IF(Z31="ベスト32",[6]現行XD用点数換算表!$G$16,"")))))))</f>
        <v>0</v>
      </c>
      <c r="AB31" s="12"/>
      <c r="AC31" s="8">
        <f>IF(AB31="",0,IF(AB31="優勝",[6]現行XD用点数換算表!$B$17,IF(AB31="準優勝",[6]現行XD用点数換算表!$C$17,IF(AB31="ベスト4",[6]現行XD用点数換算表!$D$17,IF(AB31="ベスト8",[6]現行XD用点数換算表!$E$17,IF(AB31="ベスト16",[6]現行XD用点数換算表!$F$17,IF(AB31="ベスト32",[6]現行XD用点数換算表!$G$17,"")))))))</f>
        <v>0</v>
      </c>
      <c r="AD31" s="12"/>
      <c r="AE31" s="8">
        <f>IF(AD31="",0,IF(AD31="優勝",[6]現行XD用点数換算表!$B$18,IF(AD31="準優勝",[6]現行XD用点数換算表!$C$18,IF(AD31="ベスト4",[6]現行XD用点数換算表!$D$18,IF(AD31="ベスト8",[6]現行XD用点数換算表!$E$18,[6]現行XD用点数換算表!$F$18)))))</f>
        <v>0</v>
      </c>
      <c r="AF31" s="12"/>
      <c r="AG31" s="8">
        <f>IF(AF31="",0,IF(AF31="優勝",[6]現行XD用点数換算表!$B$19,IF(AF31="準優勝",[6]現行XD用点数換算表!$C$19,IF(AF31="ベスト4",[6]現行XD用点数換算表!$D$19,IF(AF31="ベスト8",[6]現行XD用点数換算表!$E$19,[6]現行XD用点数換算表!$F$19)))))</f>
        <v>0</v>
      </c>
      <c r="AH31" s="8">
        <f t="shared" si="0"/>
        <v>130</v>
      </c>
    </row>
    <row r="32" spans="1:34" ht="17.25" customHeight="1" x14ac:dyDescent="0.55000000000000004">
      <c r="A32" s="12" t="s">
        <v>71</v>
      </c>
      <c r="B32" s="12" t="s">
        <v>43</v>
      </c>
      <c r="C32" s="12">
        <v>4</v>
      </c>
      <c r="D32" s="25" t="s">
        <v>159</v>
      </c>
      <c r="E32" s="26" t="s">
        <v>160</v>
      </c>
      <c r="F32" s="12"/>
      <c r="G32" s="13">
        <f>IF(F32="",0,IF(F32="優勝",[6]現行XD用点数換算表!$B$2,IF(F32="準優勝",[6]現行XD用点数換算表!$C$2,IF(F32="ベスト4",[6]現行XD用点数換算表!$D$2,[6]現行XD用点数換算表!$E$2))))</f>
        <v>0</v>
      </c>
      <c r="H32" s="12"/>
      <c r="I32" s="8">
        <f>IF(H32="",0,IF(H32="優勝",[6]現行XD用点数換算表!$B$3,IF(H32="準優勝",[6]現行XD用点数換算表!$C$3,IF(H32="ベスト4",[6]現行XD用点数換算表!$D$3,[6]現行XD用点数換算表!$E$3))))</f>
        <v>0</v>
      </c>
      <c r="J32" s="12" t="s">
        <v>5</v>
      </c>
      <c r="K32" s="8">
        <f>IF(J32="",0,IF(J32="優勝",[5]現行XD用点数換算表!$B$4,IF(J32="準優勝",[5]現行XD用点数換算表!$C$4,IF(J32="ベスト4",[5]現行XD用点数換算表!$D$4,IF(J32="ベスト8",[5]現行XD用点数換算表!$E$4,IF(J32="ベスト16",[5]現行XD用点数換算表!$F$4,IF(J32="ベスト32",[5]現行XD用点数換算表!$G$4,"")))))))</f>
        <v>80</v>
      </c>
      <c r="L32" s="12" t="s">
        <v>4</v>
      </c>
      <c r="M32" s="8">
        <f>IF(L32="",0,IF(L32="優勝",[6]現行XD用点数換算表!$B$5,IF(L32="準優勝",[6]現行XD用点数換算表!$C$5,IF(L32="ベスト4",[6]現行XD用点数換算表!$D$5,IF(L32="ベスト8",[6]現行XD用点数換算表!$E$5,IF(L32="ベスト16",[6]現行XD用点数換算表!$F$5,IF(L32="ベスト32",[6]現行XD用点数換算表!$G$5,"")))))))</f>
        <v>40</v>
      </c>
      <c r="N32" s="12"/>
      <c r="O32" s="8">
        <f>IF(N32="",0,IF(N32="優勝",[6]現行XD用点数換算表!$B$6,IF(N32="準優勝",[6]現行XD用点数換算表!$C$6,IF(N32="ベスト4",[6]現行XD用点数換算表!$D$6,IF(N32="ベスト8",[6]現行XD用点数換算表!$E$6,IF(N32="ベスト16",[6]現行XD用点数換算表!$F$6,IF(N32="ベスト32",[6]現行XD用点数換算表!$G$6,"")))))))</f>
        <v>0</v>
      </c>
      <c r="P32" s="12"/>
      <c r="Q32" s="8">
        <f>IF(P32="",0,IF(P32="優勝",[6]現行XD用点数換算表!$B$7,IF(P32="準優勝",[6]現行XD用点数換算表!$C$7,IF(P32="ベスト4",[6]現行XD用点数換算表!$D$7,IF(P32="ベスト8",[6]現行XD用点数換算表!$E$7,[6]現行XD用点数換算表!$F$7)))))</f>
        <v>0</v>
      </c>
      <c r="R32" s="12"/>
      <c r="S32" s="8">
        <f>IF(R32="",0,IF(R32="優勝",[6]現行XD用点数換算表!$B$8,IF(R32="準優勝",[6]現行XD用点数換算表!$C$8,IF(R32="ベスト4",[6]現行XD用点数換算表!$D$8,IF(R32="ベスト8",[6]現行XD用点数換算表!$E$8,[6]現行XD用点数換算表!$F$8)))))</f>
        <v>0</v>
      </c>
      <c r="T32" s="12"/>
      <c r="U32" s="14">
        <f>IF(T32="",0,IF(T32="優勝",[6]現行XD用点数換算表!$B$13,IF(T32="準優勝",[6]現行XD用点数換算表!$C$13,IF(T32="ベスト4",[6]現行XD用点数換算表!$D$13,[6]現行XD用点数換算表!$E$13))))</f>
        <v>0</v>
      </c>
      <c r="V32" s="12"/>
      <c r="W32" s="8">
        <f>IF(V32="",0,IF(V32="優勝",[6]現行XD用点数換算表!$B$14,IF(V32="準優勝",[6]現行XD用点数換算表!$C$14,IF(V32="ベスト4",[6]現行XD用点数換算表!$D$14,[6]現行XD用点数換算表!$E$14))))</f>
        <v>0</v>
      </c>
      <c r="X32" s="12"/>
      <c r="Y32" s="8">
        <f>IF(X32="",0,IF(X32="優勝",[5]現行XD用点数換算表!$B$15,IF(X32="準優勝",[5]現行XD用点数換算表!$C$15,IF(X32="ベスト4",[5]現行XD用点数換算表!$D$15,IF(X32="ベスト8",[5]現行XD用点数換算表!$E$15,IF(X32="ベスト16",[5]現行XD用点数換算表!$F$15,IF(X32="ベスト32",[5]現行XD用点数換算表!$G$15,"")))))))</f>
        <v>0</v>
      </c>
      <c r="Z32" s="12" t="s">
        <v>5</v>
      </c>
      <c r="AA32" s="8">
        <f>IF(Z32="",0,IF(Z32="優勝",[6]現行XD用点数換算表!$B$16,IF(Z32="準優勝",[6]現行XD用点数換算表!$C$16,IF(Z32="ベスト4",[6]現行XD用点数換算表!$D$16,IF(Z32="ベスト8",[6]現行XD用点数換算表!$E$16,IF(Z32="ベスト16",[6]現行XD用点数換算表!$F$16,IF(Z32="ベスト32",[6]現行XD用点数換算表!$G$16,"")))))))</f>
        <v>8</v>
      </c>
      <c r="AB32" s="12"/>
      <c r="AC32" s="8">
        <f>IF(AB32="",0,IF(AB32="優勝",[6]現行XD用点数換算表!$B$17,IF(AB32="準優勝",[6]現行XD用点数換算表!$C$17,IF(AB32="ベスト4",[6]現行XD用点数換算表!$D$17,IF(AB32="ベスト8",[6]現行XD用点数換算表!$E$17,IF(AB32="ベスト16",[6]現行XD用点数換算表!$F$17,IF(AB32="ベスト32",[6]現行XD用点数換算表!$G$17,"")))))))</f>
        <v>0</v>
      </c>
      <c r="AD32" s="12"/>
      <c r="AE32" s="8">
        <f>IF(AD32="",0,IF(AD32="優勝",[6]現行XD用点数換算表!$B$18,IF(AD32="準優勝",[6]現行XD用点数換算表!$C$18,IF(AD32="ベスト4",[6]現行XD用点数換算表!$D$18,IF(AD32="ベスト8",[6]現行XD用点数換算表!$E$18,[6]現行XD用点数換算表!$F$18)))))</f>
        <v>0</v>
      </c>
      <c r="AF32" s="12"/>
      <c r="AG32" s="8">
        <f>IF(AF32="",0,IF(AF32="優勝",[6]現行XD用点数換算表!$B$19,IF(AF32="準優勝",[6]現行XD用点数換算表!$C$19,IF(AF32="ベスト4",[6]現行XD用点数換算表!$D$19,IF(AF32="ベスト8",[6]現行XD用点数換算表!$E$19,[6]現行XD用点数換算表!$F$19)))))</f>
        <v>0</v>
      </c>
      <c r="AH32" s="8">
        <f t="shared" si="0"/>
        <v>128</v>
      </c>
    </row>
    <row r="33" spans="1:34" ht="17.25" customHeight="1" x14ac:dyDescent="0.55000000000000004">
      <c r="A33" s="12" t="s">
        <v>297</v>
      </c>
      <c r="B33" s="12" t="s">
        <v>295</v>
      </c>
      <c r="C33" s="12">
        <v>2</v>
      </c>
      <c r="D33" s="42" t="s">
        <v>291</v>
      </c>
      <c r="E33" s="31" t="s">
        <v>226</v>
      </c>
      <c r="F33" s="12"/>
      <c r="G33" s="13">
        <f>IF(F33="",0,IF(F33="優勝",[4]現行XD用点数換算表!$B$2,IF(F33="準優勝",[4]現行XD用点数換算表!$C$2,IF(F33="ベスト4",[4]現行XD用点数換算表!$D$2,[4]現行XD用点数換算表!$E$2))))</f>
        <v>0</v>
      </c>
      <c r="H33" s="12"/>
      <c r="I33" s="8">
        <f>IF(H33="",0,IF(H33="優勝",[4]現行XD用点数換算表!$B$3,IF(H33="準優勝",[4]現行XD用点数換算表!$C$3,IF(H33="ベスト4",[4]現行XD用点数換算表!$D$3,[4]現行XD用点数換算表!$E$3))))</f>
        <v>0</v>
      </c>
      <c r="J33" s="12"/>
      <c r="K33" s="8">
        <f>IF(J33="",0,IF(J33="優勝",[2]現行XD用点数換算表!$B$4,IF(J33="準優勝",[2]現行XD用点数換算表!$C$4,IF(J33="ベスト4",[2]現行XD用点数換算表!$D$4,IF(J33="ベスト8",[2]現行XD用点数換算表!$E$4,IF(J33="ベスト16",[2]現行XD用点数換算表!$F$4,IF(J33="ベスト32",[2]現行XD用点数換算表!$G$4,"")))))))</f>
        <v>0</v>
      </c>
      <c r="L33" s="12"/>
      <c r="M33" s="8">
        <f>IF(L33="",0,IF(L33="優勝",[4]現行XD用点数換算表!$B$5,IF(L33="準優勝",[4]現行XD用点数換算表!$C$5,IF(L33="ベスト4",[4]現行XD用点数換算表!$D$5,IF(L33="ベスト8",[4]現行XD用点数換算表!$E$5,IF(L33="ベスト16",[4]現行XD用点数換算表!$F$5,IF(L33="ベスト32",[4]現行XD用点数換算表!$G$5,"")))))))</f>
        <v>0</v>
      </c>
      <c r="N33" s="12"/>
      <c r="O33" s="8">
        <f>IF(N33="",0,IF(N33="優勝",[4]現行XD用点数換算表!$B$6,IF(N33="準優勝",[4]現行XD用点数換算表!$C$6,IF(N33="ベスト4",[4]現行XD用点数換算表!$D$6,IF(N33="ベスト8",[4]現行XD用点数換算表!$E$6,IF(N33="ベスト16",[4]現行XD用点数換算表!$F$6,IF(N33="ベスト32",[4]現行XD用点数換算表!$G$6,"")))))))</f>
        <v>0</v>
      </c>
      <c r="P33" s="12"/>
      <c r="Q33" s="8">
        <f>IF(P33="",0,IF(P33="優勝",[4]現行XD用点数換算表!$B$7,IF(P33="準優勝",[4]現行XD用点数換算表!$C$7,IF(P33="ベスト4",[4]現行XD用点数換算表!$D$7,IF(P33="ベスト8",[4]現行XD用点数換算表!$E$7,[4]現行XD用点数換算表!$F$7)))))</f>
        <v>0</v>
      </c>
      <c r="R33" s="12"/>
      <c r="S33" s="8">
        <f>IF(R33="",0,IF(R33="優勝",[4]現行XD用点数換算表!$B$8,IF(R33="準優勝",[4]現行XD用点数換算表!$C$8,IF(R33="ベスト4",[4]現行XD用点数換算表!$D$8,IF(R33="ベスト8",[4]現行XD用点数換算表!$E$8,[4]現行XD用点数換算表!$F$8)))))</f>
        <v>0</v>
      </c>
      <c r="T33" s="12"/>
      <c r="U33" s="14">
        <f>IF(T33="",0,IF(T33="優勝",[4]現行XD用点数換算表!$B$13,IF(T33="準優勝",[4]現行XD用点数換算表!$C$13,IF(T33="ベスト4",[4]現行XD用点数換算表!$D$13,[4]現行XD用点数換算表!$E$13))))</f>
        <v>0</v>
      </c>
      <c r="V33" s="12" t="s">
        <v>0</v>
      </c>
      <c r="W33" s="8">
        <f>IF(V33="",0,IF(V33="優勝",[4]現行XD用点数換算表!$B$14,IF(V33="準優勝",[4]現行XD用点数換算表!$C$14,IF(V33="ベスト4",[4]現行XD用点数換算表!$D$14,[4]現行XD用点数換算表!$E$14))))</f>
        <v>120</v>
      </c>
      <c r="X33" s="12"/>
      <c r="Y33" s="8">
        <f>IF(X33="",0,IF(X33="優勝",[2]現行XD用点数換算表!$B$15,IF(X33="準優勝",[2]現行XD用点数換算表!$C$15,IF(X33="ベスト4",[2]現行XD用点数換算表!$D$15,IF(X33="ベスト8",[2]現行XD用点数換算表!$E$15,IF(X33="ベスト16",[2]現行XD用点数換算表!$F$15,IF(X33="ベスト32",[2]現行XD用点数換算表!$G$15,"")))))))</f>
        <v>0</v>
      </c>
      <c r="Z33" s="12"/>
      <c r="AA33" s="8">
        <f>IF(Z33="",0,IF(Z33="優勝",[4]現行XD用点数換算表!$B$16,IF(Z33="準優勝",[4]現行XD用点数換算表!$C$16,IF(Z33="ベスト4",[4]現行XD用点数換算表!$D$16,IF(Z33="ベスト8",[4]現行XD用点数換算表!$E$16,IF(Z33="ベスト16",[4]現行XD用点数換算表!$F$16,IF(Z33="ベスト32",[4]現行XD用点数換算表!$G$16,"")))))))</f>
        <v>0</v>
      </c>
      <c r="AB33" s="12"/>
      <c r="AC33" s="8">
        <f>IF(AB33="",0,IF(AB33="優勝",[4]現行XD用点数換算表!$B$17,IF(AB33="準優勝",[4]現行XD用点数換算表!$C$17,IF(AB33="ベスト4",[4]現行XD用点数換算表!$D$17,IF(AB33="ベスト8",[4]現行XD用点数換算表!$E$17,IF(AB33="ベスト16",[4]現行XD用点数換算表!$F$17,IF(AB33="ベスト32",[4]現行XD用点数換算表!$G$17,"")))))))</f>
        <v>0</v>
      </c>
      <c r="AD33" s="12"/>
      <c r="AE33" s="8">
        <f>IF(AD33="",0,IF(AD33="優勝",[4]現行XD用点数換算表!$B$18,IF(AD33="準優勝",[4]現行XD用点数換算表!$C$18,IF(AD33="ベスト4",[4]現行XD用点数換算表!$D$18,IF(AD33="ベスト8",[4]現行XD用点数換算表!$E$18,[4]現行XD用点数換算表!$F$18)))))</f>
        <v>0</v>
      </c>
      <c r="AF33" s="12"/>
      <c r="AG33" s="8">
        <f>IF(AF33="",0,IF(AF33="優勝",[4]現行XD用点数換算表!$B$19,IF(AF33="準優勝",[4]現行XD用点数換算表!$C$19,IF(AF33="ベスト4",[4]現行XD用点数換算表!$D$19,IF(AF33="ベスト8",[4]現行XD用点数換算表!$E$19,[4]現行XD用点数換算表!$F$19)))))</f>
        <v>0</v>
      </c>
      <c r="AH33" s="8">
        <f t="shared" si="0"/>
        <v>120</v>
      </c>
    </row>
    <row r="34" spans="1:34" ht="17.25" customHeight="1" x14ac:dyDescent="0.55000000000000004">
      <c r="A34" s="12" t="s">
        <v>72</v>
      </c>
      <c r="B34" s="12" t="s">
        <v>47</v>
      </c>
      <c r="C34" s="12">
        <v>2</v>
      </c>
      <c r="D34" s="25" t="s">
        <v>159</v>
      </c>
      <c r="E34" s="26" t="s">
        <v>160</v>
      </c>
      <c r="F34" s="12"/>
      <c r="G34" s="13">
        <f>IF(F34="",0,IF(F34="優勝",[6]現行XD用点数換算表!$B$2,IF(F34="準優勝",[6]現行XD用点数換算表!$C$2,IF(F34="ベスト4",[6]現行XD用点数換算表!$D$2,[6]現行XD用点数換算表!$E$2))))</f>
        <v>0</v>
      </c>
      <c r="H34" s="12"/>
      <c r="I34" s="8">
        <f>IF(H34="",0,IF(H34="優勝",[6]現行XD用点数換算表!$B$3,IF(H34="準優勝",[6]現行XD用点数換算表!$C$3,IF(H34="ベスト4",[6]現行XD用点数換算表!$D$3,[6]現行XD用点数換算表!$E$3))))</f>
        <v>0</v>
      </c>
      <c r="J34" s="12" t="s">
        <v>5</v>
      </c>
      <c r="K34" s="8">
        <f>IF(J34="",0,IF(J34="優勝",[5]現行XD用点数換算表!$B$4,IF(J34="準優勝",[5]現行XD用点数換算表!$C$4,IF(J34="ベスト4",[5]現行XD用点数換算表!$D$4,IF(J34="ベスト8",[5]現行XD用点数換算表!$E$4,IF(J34="ベスト16",[5]現行XD用点数換算表!$F$4,IF(J34="ベスト32",[5]現行XD用点数換算表!$G$4,"")))))))</f>
        <v>80</v>
      </c>
      <c r="L34" s="12" t="s">
        <v>5</v>
      </c>
      <c r="M34" s="8">
        <f>IF(L34="",0,IF(L34="優勝",[6]現行XD用点数換算表!$B$5,IF(L34="準優勝",[6]現行XD用点数換算表!$C$5,IF(L34="ベスト4",[6]現行XD用点数換算表!$D$5,IF(L34="ベスト8",[6]現行XD用点数換算表!$E$5,IF(L34="ベスト16",[6]現行XD用点数換算表!$F$5,IF(L34="ベスト32",[6]現行XD用点数換算表!$G$5,"")))))))</f>
        <v>10</v>
      </c>
      <c r="N34" s="12"/>
      <c r="O34" s="8">
        <f>IF(N34="",0,IF(N34="優勝",[6]現行XD用点数換算表!$B$6,IF(N34="準優勝",[6]現行XD用点数換算表!$C$6,IF(N34="ベスト4",[6]現行XD用点数換算表!$D$6,IF(N34="ベスト8",[6]現行XD用点数換算表!$E$6,IF(N34="ベスト16",[6]現行XD用点数換算表!$F$6,IF(N34="ベスト32",[6]現行XD用点数換算表!$G$6,"")))))))</f>
        <v>0</v>
      </c>
      <c r="P34" s="12"/>
      <c r="Q34" s="8">
        <f>IF(P34="",0,IF(P34="優勝",[6]現行XD用点数換算表!$B$7,IF(P34="準優勝",[6]現行XD用点数換算表!$C$7,IF(P34="ベスト4",[6]現行XD用点数換算表!$D$7,IF(P34="ベスト8",[6]現行XD用点数換算表!$E$7,[6]現行XD用点数換算表!$F$7)))))</f>
        <v>0</v>
      </c>
      <c r="R34" s="12"/>
      <c r="S34" s="8">
        <f>IF(R34="",0,IF(R34="優勝",[6]現行XD用点数換算表!$B$8,IF(R34="準優勝",[6]現行XD用点数換算表!$C$8,IF(R34="ベスト4",[6]現行XD用点数換算表!$D$8,IF(R34="ベスト8",[6]現行XD用点数換算表!$E$8,[6]現行XD用点数換算表!$F$8)))))</f>
        <v>0</v>
      </c>
      <c r="T34" s="12"/>
      <c r="U34" s="14">
        <f>IF(T34="",0,IF(T34="優勝",[6]現行XD用点数換算表!$B$13,IF(T34="準優勝",[6]現行XD用点数換算表!$C$13,IF(T34="ベスト4",[6]現行XD用点数換算表!$D$13,[6]現行XD用点数換算表!$E$13))))</f>
        <v>0</v>
      </c>
      <c r="V34" s="12" t="s">
        <v>3</v>
      </c>
      <c r="W34" s="8">
        <f>IF(V34="",0,IF(V34="優勝",[6]現行XD用点数換算表!$B$14,IF(V34="準優勝",[6]現行XD用点数換算表!$C$14,IF(V34="ベスト4",[6]現行XD用点数換算表!$D$14,[6]現行XD用点数換算表!$E$14))))</f>
        <v>24</v>
      </c>
      <c r="X34" s="12"/>
      <c r="Y34" s="8">
        <f>IF(X34="",0,IF(X34="優勝",[5]現行XD用点数換算表!$B$15,IF(X34="準優勝",[5]現行XD用点数換算表!$C$15,IF(X34="ベスト4",[5]現行XD用点数換算表!$D$15,IF(X34="ベスト8",[5]現行XD用点数換算表!$E$15,IF(X34="ベスト16",[5]現行XD用点数換算表!$F$15,IF(X34="ベスト32",[5]現行XD用点数換算表!$G$15,"")))))))</f>
        <v>0</v>
      </c>
      <c r="Z34" s="12"/>
      <c r="AA34" s="8">
        <f>IF(Z34="",0,IF(Z34="優勝",[6]現行XD用点数換算表!$B$16,IF(Z34="準優勝",[6]現行XD用点数換算表!$C$16,IF(Z34="ベスト4",[6]現行XD用点数換算表!$D$16,IF(Z34="ベスト8",[6]現行XD用点数換算表!$E$16,IF(Z34="ベスト16",[6]現行XD用点数換算表!$F$16,IF(Z34="ベスト32",[6]現行XD用点数換算表!$G$16,"")))))))</f>
        <v>0</v>
      </c>
      <c r="AB34" s="12"/>
      <c r="AC34" s="8">
        <f>IF(AB34="",0,IF(AB34="優勝",[6]現行XD用点数換算表!$B$17,IF(AB34="準優勝",[6]現行XD用点数換算表!$C$17,IF(AB34="ベスト4",[6]現行XD用点数換算表!$D$17,IF(AB34="ベスト8",[6]現行XD用点数換算表!$E$17,IF(AB34="ベスト16",[6]現行XD用点数換算表!$F$17,IF(AB34="ベスト32",[6]現行XD用点数換算表!$G$17,"")))))))</f>
        <v>0</v>
      </c>
      <c r="AD34" s="12"/>
      <c r="AE34" s="8">
        <f>IF(AD34="",0,IF(AD34="優勝",[6]現行XD用点数換算表!$B$18,IF(AD34="準優勝",[6]現行XD用点数換算表!$C$18,IF(AD34="ベスト4",[6]現行XD用点数換算表!$D$18,IF(AD34="ベスト8",[6]現行XD用点数換算表!$E$18,[6]現行XD用点数換算表!$F$18)))))</f>
        <v>0</v>
      </c>
      <c r="AF34" s="12"/>
      <c r="AG34" s="8">
        <f>IF(AF34="",0,IF(AF34="優勝",[6]現行XD用点数換算表!$B$19,IF(AF34="準優勝",[6]現行XD用点数換算表!$C$19,IF(AF34="ベスト4",[6]現行XD用点数換算表!$D$19,IF(AF34="ベスト8",[6]現行XD用点数換算表!$E$19,[6]現行XD用点数換算表!$F$19)))))</f>
        <v>0</v>
      </c>
      <c r="AH34" s="8">
        <f t="shared" si="0"/>
        <v>114</v>
      </c>
    </row>
    <row r="35" spans="1:34" ht="17.25" customHeight="1" x14ac:dyDescent="0.55000000000000004">
      <c r="A35" s="12" t="s">
        <v>73</v>
      </c>
      <c r="B35" s="12" t="s">
        <v>52</v>
      </c>
      <c r="C35" s="12">
        <v>3</v>
      </c>
      <c r="D35" s="25" t="s">
        <v>159</v>
      </c>
      <c r="E35" s="26" t="s">
        <v>160</v>
      </c>
      <c r="F35" s="12"/>
      <c r="G35" s="13">
        <f>IF(F35="",0,IF(F35="優勝",[6]現行XD用点数換算表!$B$2,IF(F35="準優勝",[6]現行XD用点数換算表!$C$2,IF(F35="ベスト4",[6]現行XD用点数換算表!$D$2,[6]現行XD用点数換算表!$E$2))))</f>
        <v>0</v>
      </c>
      <c r="H35" s="12"/>
      <c r="I35" s="8">
        <f>IF(H35="",0,IF(H35="優勝",[6]現行XD用点数換算表!$B$3,IF(H35="準優勝",[6]現行XD用点数換算表!$C$3,IF(H35="ベスト4",[6]現行XD用点数換算表!$D$3,[6]現行XD用点数換算表!$E$3))))</f>
        <v>0</v>
      </c>
      <c r="J35" s="12"/>
      <c r="K35" s="8">
        <f>IF(J35="",0,IF(J35="優勝",[5]現行XD用点数換算表!$B$4,IF(J35="準優勝",[5]現行XD用点数換算表!$C$4,IF(J35="ベスト4",[5]現行XD用点数換算表!$D$4,IF(J35="ベスト8",[5]現行XD用点数換算表!$E$4,IF(J35="ベスト16",[5]現行XD用点数換算表!$F$4,IF(J35="ベスト32",[5]現行XD用点数換算表!$G$4,"")))))))</f>
        <v>0</v>
      </c>
      <c r="L35" s="12" t="s">
        <v>5</v>
      </c>
      <c r="M35" s="8">
        <f>IF(L35="",0,IF(L35="優勝",[6]現行XD用点数換算表!$B$5,IF(L35="準優勝",[6]現行XD用点数換算表!$C$5,IF(L35="ベスト4",[6]現行XD用点数換算表!$D$5,IF(L35="ベスト8",[6]現行XD用点数換算表!$E$5,IF(L35="ベスト16",[6]現行XD用点数換算表!$F$5,IF(L35="ベスト32",[6]現行XD用点数換算表!$G$5,"")))))))</f>
        <v>10</v>
      </c>
      <c r="N35" s="12" t="s">
        <v>5</v>
      </c>
      <c r="O35" s="8">
        <f>IF(N35="",0,IF(N35="優勝",[6]現行XD用点数換算表!$B$6,IF(N35="準優勝",[6]現行XD用点数換算表!$C$6,IF(N35="ベスト4",[6]現行XD用点数換算表!$D$6,IF(N35="ベスト8",[6]現行XD用点数換算表!$E$6,IF(N35="ベスト16",[6]現行XD用点数換算表!$F$6,IF(N35="ベスト32",[6]現行XD用点数換算表!$G$6,"")))))))</f>
        <v>30</v>
      </c>
      <c r="P35" s="12"/>
      <c r="Q35" s="8">
        <f>IF(P35="",0,IF(P35="優勝",[6]現行XD用点数換算表!$B$7,IF(P35="準優勝",[6]現行XD用点数換算表!$C$7,IF(P35="ベスト4",[6]現行XD用点数換算表!$D$7,IF(P35="ベスト8",[6]現行XD用点数換算表!$E$7,[6]現行XD用点数換算表!$F$7)))))</f>
        <v>0</v>
      </c>
      <c r="R35" s="12"/>
      <c r="S35" s="8">
        <f>IF(R35="",0,IF(R35="優勝",[6]現行XD用点数換算表!$B$8,IF(R35="準優勝",[6]現行XD用点数換算表!$C$8,IF(R35="ベスト4",[6]現行XD用点数換算表!$D$8,IF(R35="ベスト8",[6]現行XD用点数換算表!$E$8,[6]現行XD用点数換算表!$F$8)))))</f>
        <v>0</v>
      </c>
      <c r="T35" s="12"/>
      <c r="U35" s="14">
        <f>IF(T35="",0,IF(T35="優勝",[6]現行XD用点数換算表!$B$13,IF(T35="準優勝",[6]現行XD用点数換算表!$C$13,IF(T35="ベスト4",[6]現行XD用点数換算表!$D$13,[6]現行XD用点数換算表!$E$13))))</f>
        <v>0</v>
      </c>
      <c r="V35" s="12"/>
      <c r="W35" s="8">
        <f>IF(V35="",0,IF(V35="優勝",[6]現行XD用点数換算表!$B$14,IF(V35="準優勝",[6]現行XD用点数換算表!$C$14,IF(V35="ベスト4",[6]現行XD用点数換算表!$D$14,[6]現行XD用点数換算表!$E$14))))</f>
        <v>0</v>
      </c>
      <c r="X35" s="12"/>
      <c r="Y35" s="8">
        <f>IF(X35="",0,IF(X35="優勝",[5]現行XD用点数換算表!$B$15,IF(X35="準優勝",[5]現行XD用点数換算表!$C$15,IF(X35="ベスト4",[5]現行XD用点数換算表!$D$15,IF(X35="ベスト8",[5]現行XD用点数換算表!$E$15,IF(X35="ベスト16",[5]現行XD用点数換算表!$F$15,IF(X35="ベスト32",[5]現行XD用点数換算表!$G$15,"")))))))</f>
        <v>0</v>
      </c>
      <c r="Z35" s="12"/>
      <c r="AA35" s="8">
        <f>IF(Z35="",0,IF(Z35="優勝",[6]現行XD用点数換算表!$B$16,IF(Z35="準優勝",[6]現行XD用点数換算表!$C$16,IF(Z35="ベスト4",[6]現行XD用点数換算表!$D$16,IF(Z35="ベスト8",[6]現行XD用点数換算表!$E$16,IF(Z35="ベスト16",[6]現行XD用点数換算表!$F$16,IF(Z35="ベスト32",[6]現行XD用点数換算表!$G$16,"")))))))</f>
        <v>0</v>
      </c>
      <c r="AB35" s="12" t="s">
        <v>4</v>
      </c>
      <c r="AC35" s="8">
        <f>IF(AB35="",0,IF(AB35="優勝",[6]現行XD用点数換算表!$B$17,IF(AB35="準優勝",[6]現行XD用点数換算表!$C$17,IF(AB35="ベスト4",[6]現行XD用点数換算表!$D$17,IF(AB35="ベスト8",[6]現行XD用点数換算表!$E$17,IF(AB35="ベスト16",[6]現行XD用点数換算表!$F$17,IF(AB35="ベスト32",[6]現行XD用点数換算表!$G$17,"")))))))</f>
        <v>72</v>
      </c>
      <c r="AD35" s="12"/>
      <c r="AE35" s="8">
        <f>IF(AD35="",0,IF(AD35="優勝",[6]現行XD用点数換算表!$B$18,IF(AD35="準優勝",[6]現行XD用点数換算表!$C$18,IF(AD35="ベスト4",[6]現行XD用点数換算表!$D$18,IF(AD35="ベスト8",[6]現行XD用点数換算表!$E$18,[6]現行XD用点数換算表!$F$18)))))</f>
        <v>0</v>
      </c>
      <c r="AF35" s="12"/>
      <c r="AG35" s="8">
        <f>IF(AF35="",0,IF(AF35="優勝",[6]現行XD用点数換算表!$B$19,IF(AF35="準優勝",[6]現行XD用点数換算表!$C$19,IF(AF35="ベスト4",[6]現行XD用点数換算表!$D$19,IF(AF35="ベスト8",[6]現行XD用点数換算表!$E$19,[6]現行XD用点数換算表!$F$19)))))</f>
        <v>0</v>
      </c>
      <c r="AH35" s="8">
        <f t="shared" si="0"/>
        <v>112</v>
      </c>
    </row>
    <row r="36" spans="1:34" ht="17.25" customHeight="1" x14ac:dyDescent="0.55000000000000004">
      <c r="A36" s="12" t="s">
        <v>290</v>
      </c>
      <c r="B36" s="12" t="s">
        <v>190</v>
      </c>
      <c r="C36" s="12">
        <v>4</v>
      </c>
      <c r="D36" s="29" t="s">
        <v>200</v>
      </c>
      <c r="E36" s="40" t="s">
        <v>34</v>
      </c>
      <c r="F36" s="12"/>
      <c r="G36" s="13">
        <f>IF(F36="",0,IF(F36="優勝",[1]現行XD用点数換算表!$B$2,IF(F36="準優勝",[1]現行XD用点数換算表!$C$2,IF(F36="ベスト4",[1]現行XD用点数換算表!$D$2,[1]現行XD用点数換算表!$E$2))))</f>
        <v>0</v>
      </c>
      <c r="H36" s="12"/>
      <c r="I36" s="8">
        <f>IF(H36="",0,IF(H36="優勝",[1]現行XD用点数換算表!$B$3,IF(H36="準優勝",[1]現行XD用点数換算表!$C$3,IF(H36="ベスト4",[1]現行XD用点数換算表!$D$3,[1]現行XD用点数換算表!$E$3))))</f>
        <v>0</v>
      </c>
      <c r="J36" s="12"/>
      <c r="K36" s="8">
        <f>IF(J36="",0,IF(J36="優勝",[2]現行XD用点数換算表!$B$4,IF(J36="準優勝",[2]現行XD用点数換算表!$C$4,IF(J36="ベスト4",[2]現行XD用点数換算表!$D$4,IF(J36="ベスト8",[2]現行XD用点数換算表!$E$4,IF(J36="ベスト16",[2]現行XD用点数換算表!$F$4,IF(J36="ベスト32",[2]現行XD用点数換算表!$G$4,"")))))))</f>
        <v>0</v>
      </c>
      <c r="L36" s="12" t="s">
        <v>5</v>
      </c>
      <c r="M36" s="8">
        <f>IF(L36="",0,IF(L36="優勝",[1]現行XD用点数換算表!$B$5,IF(L36="準優勝",[1]現行XD用点数換算表!$C$5,IF(L36="ベスト4",[1]現行XD用点数換算表!$D$5,IF(L36="ベスト8",[1]現行XD用点数換算表!$E$5,IF(L36="ベスト16",[1]現行XD用点数換算表!$F$5,IF(L36="ベスト32",[1]現行XD用点数換算表!$G$5,"")))))))</f>
        <v>10</v>
      </c>
      <c r="N36" s="12" t="s">
        <v>5</v>
      </c>
      <c r="O36" s="8">
        <f>IF(N36="",0,IF(N36="優勝",[1]現行XD用点数換算表!$B$6,IF(N36="準優勝",[1]現行XD用点数換算表!$C$6,IF(N36="ベスト4",[1]現行XD用点数換算表!$D$6,IF(N36="ベスト8",[1]現行XD用点数換算表!$E$6,IF(N36="ベスト16",[1]現行XD用点数換算表!$F$6,IF(N36="ベスト32",[1]現行XD用点数換算表!$G$6,"")))))))</f>
        <v>30</v>
      </c>
      <c r="P36" s="12"/>
      <c r="Q36" s="8">
        <f>IF(P36="",0,IF(P36="優勝",[1]現行XD用点数換算表!$B$7,IF(P36="準優勝",[1]現行XD用点数換算表!$C$7,IF(P36="ベスト4",[1]現行XD用点数換算表!$D$7,IF(P36="ベスト8",[1]現行XD用点数換算表!$E$7,[1]現行XD用点数換算表!$F$7)))))</f>
        <v>0</v>
      </c>
      <c r="R36" s="12"/>
      <c r="S36" s="8">
        <f>IF(R36="",0,IF(R36="優勝",[1]現行XD用点数換算表!$B$8,IF(R36="準優勝",[1]現行XD用点数換算表!$C$8,IF(R36="ベスト4",[1]現行XD用点数換算表!$D$8,IF(R36="ベスト8",[1]現行XD用点数換算表!$E$8,[1]現行XD用点数換算表!$F$8)))))</f>
        <v>0</v>
      </c>
      <c r="T36" s="12"/>
      <c r="U36" s="14">
        <f>IF(T36="",0,IF(T36="優勝",[1]現行XD用点数換算表!$B$13,IF(T36="準優勝",[1]現行XD用点数換算表!$C$13,IF(T36="ベスト4",[1]現行XD用点数換算表!$D$13,[1]現行XD用点数換算表!$E$13))))</f>
        <v>0</v>
      </c>
      <c r="V36" s="12"/>
      <c r="W36" s="8">
        <f>IF(V36="",0,IF(V36="優勝",[1]現行XD用点数換算表!$B$14,IF(V36="準優勝",[1]現行XD用点数換算表!$C$14,IF(V36="ベスト4",[1]現行XD用点数換算表!$D$14,[1]現行XD用点数換算表!$E$14))))</f>
        <v>0</v>
      </c>
      <c r="X36" s="12" t="s">
        <v>5</v>
      </c>
      <c r="Y36" s="8">
        <f>IF(X36="",0,IF(X36="優勝",[2]現行XD用点数換算表!$B$15,IF(X36="準優勝",[2]現行XD用点数換算表!$C$15,IF(X36="ベスト4",[2]現行XD用点数換算表!$D$15,IF(X36="ベスト8",[2]現行XD用点数換算表!$E$15,IF(X36="ベスト16",[2]現行XD用点数換算表!$F$15,IF(X36="ベスト32",[2]現行XD用点数換算表!$G$15,"")))))))</f>
        <v>64</v>
      </c>
      <c r="Z36" s="12" t="s">
        <v>5</v>
      </c>
      <c r="AA36" s="8">
        <f>IF(Z36="",0,IF(Z36="優勝",[1]現行XD用点数換算表!$B$16,IF(Z36="準優勝",[1]現行XD用点数換算表!$C$16,IF(Z36="ベスト4",[1]現行XD用点数換算表!$D$16,IF(Z36="ベスト8",[1]現行XD用点数換算表!$E$16,IF(Z36="ベスト16",[1]現行XD用点数換算表!$F$16,IF(Z36="ベスト32",[1]現行XD用点数換算表!$G$16,"")))))))</f>
        <v>8</v>
      </c>
      <c r="AB36" s="12"/>
      <c r="AC36" s="8">
        <f>IF(AB36="",0,IF(AB36="優勝",[1]現行XD用点数換算表!$B$17,IF(AB36="準優勝",[1]現行XD用点数換算表!$C$17,IF(AB36="ベスト4",[1]現行XD用点数換算表!$D$17,IF(AB36="ベスト8",[1]現行XD用点数換算表!$E$17,IF(AB36="ベスト16",[1]現行XD用点数換算表!$F$17,IF(AB36="ベスト32",[1]現行XD用点数換算表!$G$17,"")))))))</f>
        <v>0</v>
      </c>
      <c r="AD36" s="12"/>
      <c r="AE36" s="8">
        <f>IF(AD36="",0,IF(AD36="優勝",[1]現行XD用点数換算表!$B$18,IF(AD36="準優勝",[1]現行XD用点数換算表!$C$18,IF(AD36="ベスト4",[1]現行XD用点数換算表!$D$18,IF(AD36="ベスト8",[1]現行XD用点数換算表!$E$18,[1]現行XD用点数換算表!$F$18)))))</f>
        <v>0</v>
      </c>
      <c r="AF36" s="12"/>
      <c r="AG36" s="8">
        <f>IF(AF36="",0,IF(AF36="優勝",[1]現行XD用点数換算表!$B$19,IF(AF36="準優勝",[1]現行XD用点数換算表!$C$19,IF(AF36="ベスト4",[1]現行XD用点数換算表!$D$19,IF(AF36="ベスト8",[1]現行XD用点数換算表!$E$19,[1]現行XD用点数換算表!$F$19)))))</f>
        <v>0</v>
      </c>
      <c r="AH36" s="8">
        <f t="shared" ref="AH36:AH67" si="1">MAX(G36,I36)+SUM(K36:S36)+MAX(U36,W36)+SUM(Y36:AG36)</f>
        <v>112</v>
      </c>
    </row>
    <row r="37" spans="1:34" ht="17.25" customHeight="1" x14ac:dyDescent="0.55000000000000004">
      <c r="A37" s="12" t="s">
        <v>74</v>
      </c>
      <c r="B37" s="12" t="s">
        <v>41</v>
      </c>
      <c r="C37" s="12">
        <v>1</v>
      </c>
      <c r="D37" s="25" t="s">
        <v>159</v>
      </c>
      <c r="E37" s="26" t="s">
        <v>160</v>
      </c>
      <c r="F37" s="12" t="s">
        <v>3</v>
      </c>
      <c r="G37" s="13">
        <f>IF(F37="",0,IF(F37="優勝",[6]現行XD用点数換算表!$B$2,IF(F37="準優勝",[6]現行XD用点数換算表!$C$2,IF(F37="ベスト4",[6]現行XD用点数換算表!$D$2,[6]現行XD用点数換算表!$E$2))))</f>
        <v>20</v>
      </c>
      <c r="H37" s="12" t="s">
        <v>1</v>
      </c>
      <c r="I37" s="8">
        <f>IF(H37="",0,IF(H37="優勝",[6]現行XD用点数換算表!$B$3,IF(H37="準優勝",[6]現行XD用点数換算表!$C$3,IF(H37="ベスト4",[6]現行XD用点数換算表!$D$3,[6]現行XD用点数換算表!$E$3))))</f>
        <v>110</v>
      </c>
      <c r="J37" s="12"/>
      <c r="K37" s="8">
        <f>IF(J37="",0,IF(J37="優勝",[5]現行XD用点数換算表!$B$4,IF(J37="準優勝",[5]現行XD用点数換算表!$C$4,IF(J37="ベスト4",[5]現行XD用点数換算表!$D$4,IF(J37="ベスト8",[5]現行XD用点数換算表!$E$4,IF(J37="ベスト16",[5]現行XD用点数換算表!$F$4,IF(J37="ベスト32",[5]現行XD用点数換算表!$G$4,"")))))))</f>
        <v>0</v>
      </c>
      <c r="L37" s="12"/>
      <c r="M37" s="8">
        <f>IF(L37="",0,IF(L37="優勝",[6]現行XD用点数換算表!$B$5,IF(L37="準優勝",[6]現行XD用点数換算表!$C$5,IF(L37="ベスト4",[6]現行XD用点数換算表!$D$5,IF(L37="ベスト8",[6]現行XD用点数換算表!$E$5,IF(L37="ベスト16",[6]現行XD用点数換算表!$F$5,IF(L37="ベスト32",[6]現行XD用点数換算表!$G$5,"")))))))</f>
        <v>0</v>
      </c>
      <c r="N37" s="12"/>
      <c r="O37" s="8">
        <f>IF(N37="",0,IF(N37="優勝",[6]現行XD用点数換算表!$B$6,IF(N37="準優勝",[6]現行XD用点数換算表!$C$6,IF(N37="ベスト4",[6]現行XD用点数換算表!$D$6,IF(N37="ベスト8",[6]現行XD用点数換算表!$E$6,IF(N37="ベスト16",[6]現行XD用点数換算表!$F$6,IF(N37="ベスト32",[6]現行XD用点数換算表!$G$6,"")))))))</f>
        <v>0</v>
      </c>
      <c r="P37" s="12"/>
      <c r="Q37" s="8">
        <f>IF(P37="",0,IF(P37="優勝",[6]現行XD用点数換算表!$B$7,IF(P37="準優勝",[6]現行XD用点数換算表!$C$7,IF(P37="ベスト4",[6]現行XD用点数換算表!$D$7,IF(P37="ベスト8",[6]現行XD用点数換算表!$E$7,[6]現行XD用点数換算表!$F$7)))))</f>
        <v>0</v>
      </c>
      <c r="R37" s="12"/>
      <c r="S37" s="8">
        <f>IF(R37="",0,IF(R37="優勝",[6]現行XD用点数換算表!$B$8,IF(R37="準優勝",[6]現行XD用点数換算表!$C$8,IF(R37="ベスト4",[6]現行XD用点数換算表!$D$8,IF(R37="ベスト8",[6]現行XD用点数換算表!$E$8,[6]現行XD用点数換算表!$F$8)))))</f>
        <v>0</v>
      </c>
      <c r="T37" s="12"/>
      <c r="U37" s="14">
        <f>IF(T37="",0,IF(T37="優勝",[6]現行XD用点数換算表!$B$13,IF(T37="準優勝",[6]現行XD用点数換算表!$C$13,IF(T37="ベスト4",[6]現行XD用点数換算表!$D$13,[6]現行XD用点数換算表!$E$13))))</f>
        <v>0</v>
      </c>
      <c r="V37" s="12"/>
      <c r="W37" s="8">
        <f>IF(V37="",0,IF(V37="優勝",[6]現行XD用点数換算表!$B$14,IF(V37="準優勝",[6]現行XD用点数換算表!$C$14,IF(V37="ベスト4",[6]現行XD用点数換算表!$D$14,[6]現行XD用点数換算表!$E$14))))</f>
        <v>0</v>
      </c>
      <c r="X37" s="12"/>
      <c r="Y37" s="8">
        <f>IF(X37="",0,IF(X37="優勝",[5]現行XD用点数換算表!$B$15,IF(X37="準優勝",[5]現行XD用点数換算表!$C$15,IF(X37="ベスト4",[5]現行XD用点数換算表!$D$15,IF(X37="ベスト8",[5]現行XD用点数換算表!$E$15,IF(X37="ベスト16",[5]現行XD用点数換算表!$F$15,IF(X37="ベスト32",[5]現行XD用点数換算表!$G$15,"")))))))</f>
        <v>0</v>
      </c>
      <c r="Z37" s="12"/>
      <c r="AA37" s="8">
        <f>IF(Z37="",0,IF(Z37="優勝",[6]現行XD用点数換算表!$B$16,IF(Z37="準優勝",[6]現行XD用点数換算表!$C$16,IF(Z37="ベスト4",[6]現行XD用点数換算表!$D$16,IF(Z37="ベスト8",[6]現行XD用点数換算表!$E$16,IF(Z37="ベスト16",[6]現行XD用点数換算表!$F$16,IF(Z37="ベスト32",[6]現行XD用点数換算表!$G$16,"")))))))</f>
        <v>0</v>
      </c>
      <c r="AB37" s="12"/>
      <c r="AC37" s="8">
        <f>IF(AB37="",0,IF(AB37="優勝",[6]現行XD用点数換算表!$B$17,IF(AB37="準優勝",[6]現行XD用点数換算表!$C$17,IF(AB37="ベスト4",[6]現行XD用点数換算表!$D$17,IF(AB37="ベスト8",[6]現行XD用点数換算表!$E$17,IF(AB37="ベスト16",[6]現行XD用点数換算表!$F$17,IF(AB37="ベスト32",[6]現行XD用点数換算表!$G$17,"")))))))</f>
        <v>0</v>
      </c>
      <c r="AD37" s="12"/>
      <c r="AE37" s="8">
        <f>IF(AD37="",0,IF(AD37="優勝",[6]現行XD用点数換算表!$B$18,IF(AD37="準優勝",[6]現行XD用点数換算表!$C$18,IF(AD37="ベスト4",[6]現行XD用点数換算表!$D$18,IF(AD37="ベスト8",[6]現行XD用点数換算表!$E$18,[6]現行XD用点数換算表!$F$18)))))</f>
        <v>0</v>
      </c>
      <c r="AF37" s="12"/>
      <c r="AG37" s="8">
        <f>IF(AF37="",0,IF(AF37="優勝",[6]現行XD用点数換算表!$B$19,IF(AF37="準優勝",[6]現行XD用点数換算表!$C$19,IF(AF37="ベスト4",[6]現行XD用点数換算表!$D$19,IF(AF37="ベスト8",[6]現行XD用点数換算表!$E$19,[6]現行XD用点数換算表!$F$19)))))</f>
        <v>0</v>
      </c>
      <c r="AH37" s="8">
        <f t="shared" si="1"/>
        <v>110</v>
      </c>
    </row>
    <row r="38" spans="1:34" ht="17.25" customHeight="1" x14ac:dyDescent="0.55000000000000004">
      <c r="A38" s="12" t="s">
        <v>75</v>
      </c>
      <c r="B38" s="12" t="s">
        <v>47</v>
      </c>
      <c r="C38" s="12">
        <v>1</v>
      </c>
      <c r="D38" s="25" t="s">
        <v>159</v>
      </c>
      <c r="E38" s="26" t="s">
        <v>160</v>
      </c>
      <c r="F38" s="12" t="s">
        <v>3</v>
      </c>
      <c r="G38" s="13">
        <f>IF(F38="",0,IF(F38="優勝",[6]現行XD用点数換算表!$B$2,IF(F38="準優勝",[6]現行XD用点数換算表!$C$2,IF(F38="ベスト4",[6]現行XD用点数換算表!$D$2,[6]現行XD用点数換算表!$E$2))))</f>
        <v>20</v>
      </c>
      <c r="H38" s="12" t="s">
        <v>1</v>
      </c>
      <c r="I38" s="8">
        <f>IF(H38="",0,IF(H38="優勝",[6]現行XD用点数換算表!$B$3,IF(H38="準優勝",[6]現行XD用点数換算表!$C$3,IF(H38="ベスト4",[6]現行XD用点数換算表!$D$3,[6]現行XD用点数換算表!$E$3))))</f>
        <v>110</v>
      </c>
      <c r="J38" s="12"/>
      <c r="K38" s="8">
        <f>IF(J38="",0,IF(J38="優勝",[5]現行XD用点数換算表!$B$4,IF(J38="準優勝",[5]現行XD用点数換算表!$C$4,IF(J38="ベスト4",[5]現行XD用点数換算表!$D$4,IF(J38="ベスト8",[5]現行XD用点数換算表!$E$4,IF(J38="ベスト16",[5]現行XD用点数換算表!$F$4,IF(J38="ベスト32",[5]現行XD用点数換算表!$G$4,"")))))))</f>
        <v>0</v>
      </c>
      <c r="L38" s="12"/>
      <c r="M38" s="8">
        <f>IF(L38="",0,IF(L38="優勝",[6]現行XD用点数換算表!$B$5,IF(L38="準優勝",[6]現行XD用点数換算表!$C$5,IF(L38="ベスト4",[6]現行XD用点数換算表!$D$5,IF(L38="ベスト8",[6]現行XD用点数換算表!$E$5,IF(L38="ベスト16",[6]現行XD用点数換算表!$F$5,IF(L38="ベスト32",[6]現行XD用点数換算表!$G$5,"")))))))</f>
        <v>0</v>
      </c>
      <c r="N38" s="12"/>
      <c r="O38" s="8">
        <f>IF(N38="",0,IF(N38="優勝",[6]現行XD用点数換算表!$B$6,IF(N38="準優勝",[6]現行XD用点数換算表!$C$6,IF(N38="ベスト4",[6]現行XD用点数換算表!$D$6,IF(N38="ベスト8",[6]現行XD用点数換算表!$E$6,IF(N38="ベスト16",[6]現行XD用点数換算表!$F$6,IF(N38="ベスト32",[6]現行XD用点数換算表!$G$6,"")))))))</f>
        <v>0</v>
      </c>
      <c r="P38" s="12"/>
      <c r="Q38" s="8">
        <f>IF(P38="",0,IF(P38="優勝",[6]現行XD用点数換算表!$B$7,IF(P38="準優勝",[6]現行XD用点数換算表!$C$7,IF(P38="ベスト4",[6]現行XD用点数換算表!$D$7,IF(P38="ベスト8",[6]現行XD用点数換算表!$E$7,[6]現行XD用点数換算表!$F$7)))))</f>
        <v>0</v>
      </c>
      <c r="R38" s="12"/>
      <c r="S38" s="8">
        <f>IF(R38="",0,IF(R38="優勝",[6]現行XD用点数換算表!$B$8,IF(R38="準優勝",[6]現行XD用点数換算表!$C$8,IF(R38="ベスト4",[6]現行XD用点数換算表!$D$8,IF(R38="ベスト8",[6]現行XD用点数換算表!$E$8,[6]現行XD用点数換算表!$F$8)))))</f>
        <v>0</v>
      </c>
      <c r="T38" s="12"/>
      <c r="U38" s="14">
        <f>IF(T38="",0,IF(T38="優勝",[6]現行XD用点数換算表!$B$13,IF(T38="準優勝",[6]現行XD用点数換算表!$C$13,IF(T38="ベスト4",[6]現行XD用点数換算表!$D$13,[6]現行XD用点数換算表!$E$13))))</f>
        <v>0</v>
      </c>
      <c r="V38" s="12"/>
      <c r="W38" s="8">
        <f>IF(V38="",0,IF(V38="優勝",[6]現行XD用点数換算表!$B$14,IF(V38="準優勝",[6]現行XD用点数換算表!$C$14,IF(V38="ベスト4",[6]現行XD用点数換算表!$D$14,[6]現行XD用点数換算表!$E$14))))</f>
        <v>0</v>
      </c>
      <c r="X38" s="12"/>
      <c r="Y38" s="8">
        <f>IF(X38="",0,IF(X38="優勝",[5]現行XD用点数換算表!$B$15,IF(X38="準優勝",[5]現行XD用点数換算表!$C$15,IF(X38="ベスト4",[5]現行XD用点数換算表!$D$15,IF(X38="ベスト8",[5]現行XD用点数換算表!$E$15,IF(X38="ベスト16",[5]現行XD用点数換算表!$F$15,IF(X38="ベスト32",[5]現行XD用点数換算表!$G$15,"")))))))</f>
        <v>0</v>
      </c>
      <c r="Z38" s="12"/>
      <c r="AA38" s="8">
        <f>IF(Z38="",0,IF(Z38="優勝",[6]現行XD用点数換算表!$B$16,IF(Z38="準優勝",[6]現行XD用点数換算表!$C$16,IF(Z38="ベスト4",[6]現行XD用点数換算表!$D$16,IF(Z38="ベスト8",[6]現行XD用点数換算表!$E$16,IF(Z38="ベスト16",[6]現行XD用点数換算表!$F$16,IF(Z38="ベスト32",[6]現行XD用点数換算表!$G$16,"")))))))</f>
        <v>0</v>
      </c>
      <c r="AB38" s="12"/>
      <c r="AC38" s="8">
        <f>IF(AB38="",0,IF(AB38="優勝",[6]現行XD用点数換算表!$B$17,IF(AB38="準優勝",[6]現行XD用点数換算表!$C$17,IF(AB38="ベスト4",[6]現行XD用点数換算表!$D$17,IF(AB38="ベスト8",[6]現行XD用点数換算表!$E$17,IF(AB38="ベスト16",[6]現行XD用点数換算表!$F$17,IF(AB38="ベスト32",[6]現行XD用点数換算表!$G$17,"")))))))</f>
        <v>0</v>
      </c>
      <c r="AD38" s="12"/>
      <c r="AE38" s="8">
        <f>IF(AD38="",0,IF(AD38="優勝",[6]現行XD用点数換算表!$B$18,IF(AD38="準優勝",[6]現行XD用点数換算表!$C$18,IF(AD38="ベスト4",[6]現行XD用点数換算表!$D$18,IF(AD38="ベスト8",[6]現行XD用点数換算表!$E$18,[6]現行XD用点数換算表!$F$18)))))</f>
        <v>0</v>
      </c>
      <c r="AF38" s="12"/>
      <c r="AG38" s="8">
        <f>IF(AF38="",0,IF(AF38="優勝",[6]現行XD用点数換算表!$B$19,IF(AF38="準優勝",[6]現行XD用点数換算表!$C$19,IF(AF38="ベスト4",[6]現行XD用点数換算表!$D$19,IF(AF38="ベスト8",[6]現行XD用点数換算表!$E$19,[6]現行XD用点数換算表!$F$19)))))</f>
        <v>0</v>
      </c>
      <c r="AH38" s="8">
        <f t="shared" si="1"/>
        <v>110</v>
      </c>
    </row>
    <row r="39" spans="1:34" ht="17.25" customHeight="1" x14ac:dyDescent="0.55000000000000004">
      <c r="A39" s="12" t="s">
        <v>76</v>
      </c>
      <c r="B39" s="12" t="s">
        <v>52</v>
      </c>
      <c r="C39" s="12">
        <v>4</v>
      </c>
      <c r="D39" s="25" t="s">
        <v>159</v>
      </c>
      <c r="E39" s="26" t="s">
        <v>160</v>
      </c>
      <c r="F39" s="12"/>
      <c r="G39" s="13">
        <f>IF(F39="",0,IF(F39="優勝",[6]現行XD用点数換算表!$B$2,IF(F39="準優勝",[6]現行XD用点数換算表!$C$2,IF(F39="ベスト4",[6]現行XD用点数換算表!$D$2,[6]現行XD用点数換算表!$E$2))))</f>
        <v>0</v>
      </c>
      <c r="H39" s="12"/>
      <c r="I39" s="8">
        <f>IF(H39="",0,IF(H39="優勝",[6]現行XD用点数換算表!$B$3,IF(H39="準優勝",[6]現行XD用点数換算表!$C$3,IF(H39="ベスト4",[6]現行XD用点数換算表!$D$3,[6]現行XD用点数換算表!$E$3))))</f>
        <v>0</v>
      </c>
      <c r="J39" s="12"/>
      <c r="K39" s="8">
        <f>IF(J39="",0,IF(J39="優勝",[5]現行XD用点数換算表!$B$4,IF(J39="準優勝",[5]現行XD用点数換算表!$C$4,IF(J39="ベスト4",[5]現行XD用点数換算表!$D$4,IF(J39="ベスト8",[5]現行XD用点数換算表!$E$4,IF(J39="ベスト16",[5]現行XD用点数換算表!$F$4,IF(J39="ベスト32",[5]現行XD用点数換算表!$G$4,"")))))))</f>
        <v>0</v>
      </c>
      <c r="L39" s="12"/>
      <c r="M39" s="8">
        <f>IF(L39="",0,IF(L39="優勝",[6]現行XD用点数換算表!$B$5,IF(L39="準優勝",[6]現行XD用点数換算表!$C$5,IF(L39="ベスト4",[6]現行XD用点数換算表!$D$5,IF(L39="ベスト8",[6]現行XD用点数換算表!$E$5,IF(L39="ベスト16",[6]現行XD用点数換算表!$F$5,IF(L39="ベスト32",[6]現行XD用点数換算表!$G$5,"")))))))</f>
        <v>0</v>
      </c>
      <c r="N39" s="12" t="s">
        <v>5</v>
      </c>
      <c r="O39" s="8">
        <f>IF(N39="",0,IF(N39="優勝",[6]現行XD用点数換算表!$B$6,IF(N39="準優勝",[6]現行XD用点数換算表!$C$6,IF(N39="ベスト4",[6]現行XD用点数換算表!$D$6,IF(N39="ベスト8",[6]現行XD用点数換算表!$E$6,IF(N39="ベスト16",[6]現行XD用点数換算表!$F$6,IF(N39="ベスト32",[6]現行XD用点数換算表!$G$6,"")))))))</f>
        <v>30</v>
      </c>
      <c r="P39" s="12"/>
      <c r="Q39" s="8">
        <f>IF(P39="",0,IF(P39="優勝",[6]現行XD用点数換算表!$B$7,IF(P39="準優勝",[6]現行XD用点数換算表!$C$7,IF(P39="ベスト4",[6]現行XD用点数換算表!$D$7,IF(P39="ベスト8",[6]現行XD用点数換算表!$E$7,[6]現行XD用点数換算表!$F$7)))))</f>
        <v>0</v>
      </c>
      <c r="R39" s="12"/>
      <c r="S39" s="8">
        <f>IF(R39="",0,IF(R39="優勝",[6]現行XD用点数換算表!$B$8,IF(R39="準優勝",[6]現行XD用点数換算表!$C$8,IF(R39="ベスト4",[6]現行XD用点数換算表!$D$8,IF(R39="ベスト8",[6]現行XD用点数換算表!$E$8,[6]現行XD用点数換算表!$F$8)))))</f>
        <v>0</v>
      </c>
      <c r="T39" s="12"/>
      <c r="U39" s="14">
        <f>IF(T39="",0,IF(T39="優勝",[6]現行XD用点数換算表!$B$13,IF(T39="準優勝",[6]現行XD用点数換算表!$C$13,IF(T39="ベスト4",[6]現行XD用点数換算表!$D$13,[6]現行XD用点数換算表!$E$13))))</f>
        <v>0</v>
      </c>
      <c r="V39" s="12"/>
      <c r="W39" s="8">
        <f>IF(V39="",0,IF(V39="優勝",[6]現行XD用点数換算表!$B$14,IF(V39="準優勝",[6]現行XD用点数換算表!$C$14,IF(V39="ベスト4",[6]現行XD用点数換算表!$D$14,[6]現行XD用点数換算表!$E$14))))</f>
        <v>0</v>
      </c>
      <c r="X39" s="12"/>
      <c r="Y39" s="8">
        <f>IF(X39="",0,IF(X39="優勝",[5]現行XD用点数換算表!$B$15,IF(X39="準優勝",[5]現行XD用点数換算表!$C$15,IF(X39="ベスト4",[5]現行XD用点数換算表!$D$15,IF(X39="ベスト8",[5]現行XD用点数換算表!$E$15,IF(X39="ベスト16",[5]現行XD用点数換算表!$F$15,IF(X39="ベスト32",[5]現行XD用点数換算表!$G$15,"")))))))</f>
        <v>0</v>
      </c>
      <c r="Z39" s="12"/>
      <c r="AA39" s="8">
        <f>IF(Z39="",0,IF(Z39="優勝",[6]現行XD用点数換算表!$B$16,IF(Z39="準優勝",[6]現行XD用点数換算表!$C$16,IF(Z39="ベスト4",[6]現行XD用点数換算表!$D$16,IF(Z39="ベスト8",[6]現行XD用点数換算表!$E$16,IF(Z39="ベスト16",[6]現行XD用点数換算表!$F$16,IF(Z39="ベスト32",[6]現行XD用点数換算表!$G$16,"")))))))</f>
        <v>0</v>
      </c>
      <c r="AB39" s="12" t="s">
        <v>4</v>
      </c>
      <c r="AC39" s="8">
        <f>IF(AB39="",0,IF(AB39="優勝",[6]現行XD用点数換算表!$B$17,IF(AB39="準優勝",[6]現行XD用点数換算表!$C$17,IF(AB39="ベスト4",[6]現行XD用点数換算表!$D$17,IF(AB39="ベスト8",[6]現行XD用点数換算表!$E$17,IF(AB39="ベスト16",[6]現行XD用点数換算表!$F$17,IF(AB39="ベスト32",[6]現行XD用点数換算表!$G$17,"")))))))</f>
        <v>72</v>
      </c>
      <c r="AD39" s="12"/>
      <c r="AE39" s="8">
        <f>IF(AD39="",0,IF(AD39="優勝",[6]現行XD用点数換算表!$B$18,IF(AD39="準優勝",[6]現行XD用点数換算表!$C$18,IF(AD39="ベスト4",[6]現行XD用点数換算表!$D$18,IF(AD39="ベスト8",[6]現行XD用点数換算表!$E$18,[6]現行XD用点数換算表!$F$18)))))</f>
        <v>0</v>
      </c>
      <c r="AF39" s="12"/>
      <c r="AG39" s="8">
        <f>IF(AF39="",0,IF(AF39="優勝",[6]現行XD用点数換算表!$B$19,IF(AF39="準優勝",[6]現行XD用点数換算表!$C$19,IF(AF39="ベスト4",[6]現行XD用点数換算表!$D$19,IF(AF39="ベスト8",[6]現行XD用点数換算表!$E$19,[6]現行XD用点数換算表!$F$19)))))</f>
        <v>0</v>
      </c>
      <c r="AH39" s="8">
        <f t="shared" si="1"/>
        <v>102</v>
      </c>
    </row>
    <row r="40" spans="1:34" ht="17.25" customHeight="1" x14ac:dyDescent="0.55000000000000004">
      <c r="A40" s="12" t="s">
        <v>77</v>
      </c>
      <c r="B40" s="12" t="s">
        <v>45</v>
      </c>
      <c r="C40" s="12">
        <v>4</v>
      </c>
      <c r="D40" s="25" t="s">
        <v>159</v>
      </c>
      <c r="E40" s="26" t="s">
        <v>160</v>
      </c>
      <c r="F40" s="12"/>
      <c r="G40" s="13">
        <f>IF(F40="",0,IF(F40="優勝",[6]現行XD用点数換算表!$B$2,IF(F40="準優勝",[6]現行XD用点数換算表!$C$2,IF(F40="ベスト4",[6]現行XD用点数換算表!$D$2,[6]現行XD用点数換算表!$E$2))))</f>
        <v>0</v>
      </c>
      <c r="H40" s="12"/>
      <c r="I40" s="8">
        <f>IF(H40="",0,IF(H40="優勝",[6]現行XD用点数換算表!$B$3,IF(H40="準優勝",[6]現行XD用点数換算表!$C$3,IF(H40="ベスト4",[6]現行XD用点数換算表!$D$3,[6]現行XD用点数換算表!$E$3))))</f>
        <v>0</v>
      </c>
      <c r="J40" s="12"/>
      <c r="K40" s="8">
        <f>IF(J40="",0,IF(J40="優勝",[5]現行XD用点数換算表!$B$4,IF(J40="準優勝",[5]現行XD用点数換算表!$C$4,IF(J40="ベスト4",[5]現行XD用点数換算表!$D$4,IF(J40="ベスト8",[5]現行XD用点数換算表!$E$4,IF(J40="ベスト16",[5]現行XD用点数換算表!$F$4,IF(J40="ベスト32",[5]現行XD用点数換算表!$G$4,"")))))))</f>
        <v>0</v>
      </c>
      <c r="L40" s="12"/>
      <c r="M40" s="8">
        <f>IF(L40="",0,IF(L40="優勝",[6]現行XD用点数換算表!$B$5,IF(L40="準優勝",[6]現行XD用点数換算表!$C$5,IF(L40="ベスト4",[6]現行XD用点数換算表!$D$5,IF(L40="ベスト8",[6]現行XD用点数換算表!$E$5,IF(L40="ベスト16",[6]現行XD用点数換算表!$F$5,IF(L40="ベスト32",[6]現行XD用点数換算表!$G$5,"")))))))</f>
        <v>0</v>
      </c>
      <c r="N40" s="12" t="s">
        <v>5</v>
      </c>
      <c r="O40" s="8">
        <f>IF(N40="",0,IF(N40="優勝",[6]現行XD用点数換算表!$B$6,IF(N40="準優勝",[6]現行XD用点数換算表!$C$6,IF(N40="ベスト4",[6]現行XD用点数換算表!$D$6,IF(N40="ベスト8",[6]現行XD用点数換算表!$E$6,IF(N40="ベスト16",[6]現行XD用点数換算表!$F$6,IF(N40="ベスト32",[6]現行XD用点数換算表!$G$6,"")))))))</f>
        <v>30</v>
      </c>
      <c r="P40" s="12"/>
      <c r="Q40" s="8">
        <f>IF(P40="",0,IF(P40="優勝",[6]現行XD用点数換算表!$B$7,IF(P40="準優勝",[6]現行XD用点数換算表!$C$7,IF(P40="ベスト4",[6]現行XD用点数換算表!$D$7,IF(P40="ベスト8",[6]現行XD用点数換算表!$E$7,[6]現行XD用点数換算表!$F$7)))))</f>
        <v>0</v>
      </c>
      <c r="R40" s="12"/>
      <c r="S40" s="8">
        <f>IF(R40="",0,IF(R40="優勝",[6]現行XD用点数換算表!$B$8,IF(R40="準優勝",[6]現行XD用点数換算表!$C$8,IF(R40="ベスト4",[6]現行XD用点数換算表!$D$8,IF(R40="ベスト8",[6]現行XD用点数換算表!$E$8,[6]現行XD用点数換算表!$F$8)))))</f>
        <v>0</v>
      </c>
      <c r="T40" s="12"/>
      <c r="U40" s="14">
        <f>IF(T40="",0,IF(T40="優勝",[6]現行XD用点数換算表!$B$13,IF(T40="準優勝",[6]現行XD用点数換算表!$C$13,IF(T40="ベスト4",[6]現行XD用点数換算表!$D$13,[6]現行XD用点数換算表!$E$13))))</f>
        <v>0</v>
      </c>
      <c r="V40" s="12"/>
      <c r="W40" s="8">
        <f>IF(V40="",0,IF(V40="優勝",[6]現行XD用点数換算表!$B$14,IF(V40="準優勝",[6]現行XD用点数換算表!$C$14,IF(V40="ベスト4",[6]現行XD用点数換算表!$D$14,[6]現行XD用点数換算表!$E$14))))</f>
        <v>0</v>
      </c>
      <c r="X40" s="12"/>
      <c r="Y40" s="8">
        <f>IF(X40="",0,IF(X40="優勝",[5]現行XD用点数換算表!$B$15,IF(X40="準優勝",[5]現行XD用点数換算表!$C$15,IF(X40="ベスト4",[5]現行XD用点数換算表!$D$15,IF(X40="ベスト8",[5]現行XD用点数換算表!$E$15,IF(X40="ベスト16",[5]現行XD用点数換算表!$F$15,IF(X40="ベスト32",[5]現行XD用点数換算表!$G$15,"")))))))</f>
        <v>0</v>
      </c>
      <c r="Z40" s="12"/>
      <c r="AA40" s="8">
        <f>IF(Z40="",0,IF(Z40="優勝",[6]現行XD用点数換算表!$B$16,IF(Z40="準優勝",[6]現行XD用点数換算表!$C$16,IF(Z40="ベスト4",[6]現行XD用点数換算表!$D$16,IF(Z40="ベスト8",[6]現行XD用点数換算表!$E$16,IF(Z40="ベスト16",[6]現行XD用点数換算表!$F$16,IF(Z40="ベスト32",[6]現行XD用点数換算表!$G$16,"")))))))</f>
        <v>0</v>
      </c>
      <c r="AB40" s="12" t="s">
        <v>4</v>
      </c>
      <c r="AC40" s="8">
        <f>IF(AB40="",0,IF(AB40="優勝",[6]現行XD用点数換算表!$B$17,IF(AB40="準優勝",[6]現行XD用点数換算表!$C$17,IF(AB40="ベスト4",[6]現行XD用点数換算表!$D$17,IF(AB40="ベスト8",[6]現行XD用点数換算表!$E$17,IF(AB40="ベスト16",[6]現行XD用点数換算表!$F$17,IF(AB40="ベスト32",[6]現行XD用点数換算表!$G$17,"")))))))</f>
        <v>72</v>
      </c>
      <c r="AD40" s="12"/>
      <c r="AE40" s="8">
        <f>IF(AD40="",0,IF(AD40="優勝",[6]現行XD用点数換算表!$B$18,IF(AD40="準優勝",[6]現行XD用点数換算表!$C$18,IF(AD40="ベスト4",[6]現行XD用点数換算表!$D$18,IF(AD40="ベスト8",[6]現行XD用点数換算表!$E$18,[6]現行XD用点数換算表!$F$18)))))</f>
        <v>0</v>
      </c>
      <c r="AF40" s="12"/>
      <c r="AG40" s="8">
        <f>IF(AF40="",0,IF(AF40="優勝",[6]現行XD用点数換算表!$B$19,IF(AF40="準優勝",[6]現行XD用点数換算表!$C$19,IF(AF40="ベスト4",[6]現行XD用点数換算表!$D$19,IF(AF40="ベスト8",[6]現行XD用点数換算表!$E$19,[6]現行XD用点数換算表!$F$19)))))</f>
        <v>0</v>
      </c>
      <c r="AH40" s="8">
        <f t="shared" si="1"/>
        <v>102</v>
      </c>
    </row>
    <row r="41" spans="1:34" ht="17.25" customHeight="1" x14ac:dyDescent="0.55000000000000004">
      <c r="A41" s="12" t="s">
        <v>294</v>
      </c>
      <c r="B41" s="12" t="s">
        <v>292</v>
      </c>
      <c r="C41" s="12">
        <v>4</v>
      </c>
      <c r="D41" s="42" t="s">
        <v>291</v>
      </c>
      <c r="E41" s="31" t="s">
        <v>226</v>
      </c>
      <c r="F41" s="12"/>
      <c r="G41" s="13">
        <f>IF(F41="",0,IF(F41="優勝",[4]現行XD用点数換算表!$B$2,IF(F41="準優勝",[4]現行XD用点数換算表!$C$2,IF(F41="ベスト4",[4]現行XD用点数換算表!$D$2,[4]現行XD用点数換算表!$E$2))))</f>
        <v>0</v>
      </c>
      <c r="H41" s="12"/>
      <c r="I41" s="8">
        <f>IF(H41="",0,IF(H41="優勝",[4]現行XD用点数換算表!$B$3,IF(H41="準優勝",[4]現行XD用点数換算表!$C$3,IF(H41="ベスト4",[4]現行XD用点数換算表!$D$3,[4]現行XD用点数換算表!$E$3))))</f>
        <v>0</v>
      </c>
      <c r="J41" s="12"/>
      <c r="K41" s="8">
        <f>IF(J41="",0,IF(J41="優勝",[2]現行XD用点数換算表!$B$4,IF(J41="準優勝",[2]現行XD用点数換算表!$C$4,IF(J41="ベスト4",[2]現行XD用点数換算表!$D$4,IF(J41="ベスト8",[2]現行XD用点数換算表!$E$4,IF(J41="ベスト16",[2]現行XD用点数換算表!$F$4,IF(J41="ベスト32",[2]現行XD用点数換算表!$G$4,"")))))))</f>
        <v>0</v>
      </c>
      <c r="L41" s="12"/>
      <c r="M41" s="8">
        <f>IF(L41="",0,IF(L41="優勝",[4]現行XD用点数換算表!$B$5,IF(L41="準優勝",[4]現行XD用点数換算表!$C$5,IF(L41="ベスト4",[4]現行XD用点数換算表!$D$5,IF(L41="ベスト8",[4]現行XD用点数換算表!$E$5,IF(L41="ベスト16",[4]現行XD用点数換算表!$F$5,IF(L41="ベスト32",[4]現行XD用点数換算表!$G$5,"")))))))</f>
        <v>0</v>
      </c>
      <c r="N41" s="12" t="s">
        <v>4</v>
      </c>
      <c r="O41" s="8">
        <f>IF(N41="",0,IF(N41="優勝",[4]現行XD用点数換算表!$B$6,IF(N41="準優勝",[4]現行XD用点数換算表!$C$6,IF(N41="ベスト4",[4]現行XD用点数換算表!$D$6,IF(N41="ベスト8",[4]現行XD用点数換算表!$E$6,IF(N41="ベスト16",[4]現行XD用点数換算表!$F$6,IF(N41="ベスト32",[4]現行XD用点数換算表!$G$6,"")))))))</f>
        <v>90</v>
      </c>
      <c r="P41" s="12"/>
      <c r="Q41" s="8">
        <f>IF(P41="",0,IF(P41="優勝",[4]現行XD用点数換算表!$B$7,IF(P41="準優勝",[4]現行XD用点数換算表!$C$7,IF(P41="ベスト4",[4]現行XD用点数換算表!$D$7,IF(P41="ベスト8",[4]現行XD用点数換算表!$E$7,[4]現行XD用点数換算表!$F$7)))))</f>
        <v>0</v>
      </c>
      <c r="R41" s="12"/>
      <c r="S41" s="8">
        <f>IF(R41="",0,IF(R41="優勝",[4]現行XD用点数換算表!$B$8,IF(R41="準優勝",[4]現行XD用点数換算表!$C$8,IF(R41="ベスト4",[4]現行XD用点数換算表!$D$8,IF(R41="ベスト8",[4]現行XD用点数換算表!$E$8,[4]現行XD用点数換算表!$F$8)))))</f>
        <v>0</v>
      </c>
      <c r="T41" s="12"/>
      <c r="U41" s="14">
        <f>IF(T41="",0,IF(T41="優勝",[4]現行XD用点数換算表!$B$13,IF(T41="準優勝",[4]現行XD用点数換算表!$C$13,IF(T41="ベスト4",[4]現行XD用点数換算表!$D$13,[4]現行XD用点数換算表!$E$13))))</f>
        <v>0</v>
      </c>
      <c r="V41" s="12"/>
      <c r="W41" s="8">
        <f>IF(V41="",0,IF(V41="優勝",[4]現行XD用点数換算表!$B$14,IF(V41="準優勝",[4]現行XD用点数換算表!$C$14,IF(V41="ベスト4",[4]現行XD用点数換算表!$D$14,[4]現行XD用点数換算表!$E$14))))</f>
        <v>0</v>
      </c>
      <c r="X41" s="12"/>
      <c r="Y41" s="8">
        <f>IF(X41="",0,IF(X41="優勝",[2]現行XD用点数換算表!$B$15,IF(X41="準優勝",[2]現行XD用点数換算表!$C$15,IF(X41="ベスト4",[2]現行XD用点数換算表!$D$15,IF(X41="ベスト8",[2]現行XD用点数換算表!$E$15,IF(X41="ベスト16",[2]現行XD用点数換算表!$F$15,IF(X41="ベスト32",[2]現行XD用点数換算表!$G$15,"")))))))</f>
        <v>0</v>
      </c>
      <c r="Z41" s="12" t="s">
        <v>5</v>
      </c>
      <c r="AA41" s="8">
        <f>IF(Z41="",0,IF(Z41="優勝",[4]現行XD用点数換算表!$B$16,IF(Z41="準優勝",[4]現行XD用点数換算表!$C$16,IF(Z41="ベスト4",[4]現行XD用点数換算表!$D$16,IF(Z41="ベスト8",[4]現行XD用点数換算表!$E$16,IF(Z41="ベスト16",[4]現行XD用点数換算表!$F$16,IF(Z41="ベスト32",[4]現行XD用点数換算表!$G$16,"")))))))</f>
        <v>8</v>
      </c>
      <c r="AB41" s="12"/>
      <c r="AC41" s="8">
        <f>IF(AB41="",0,IF(AB41="優勝",[4]現行XD用点数換算表!$B$17,IF(AB41="準優勝",[4]現行XD用点数換算表!$C$17,IF(AB41="ベスト4",[4]現行XD用点数換算表!$D$17,IF(AB41="ベスト8",[4]現行XD用点数換算表!$E$17,IF(AB41="ベスト16",[4]現行XD用点数換算表!$F$17,IF(AB41="ベスト32",[4]現行XD用点数換算表!$G$17,"")))))))</f>
        <v>0</v>
      </c>
      <c r="AD41" s="12"/>
      <c r="AE41" s="8">
        <f>IF(AD41="",0,IF(AD41="優勝",[4]現行XD用点数換算表!$B$18,IF(AD41="準優勝",[4]現行XD用点数換算表!$C$18,IF(AD41="ベスト4",[4]現行XD用点数換算表!$D$18,IF(AD41="ベスト8",[4]現行XD用点数換算表!$E$18,[4]現行XD用点数換算表!$F$18)))))</f>
        <v>0</v>
      </c>
      <c r="AF41" s="12"/>
      <c r="AG41" s="8">
        <f>IF(AF41="",0,IF(AF41="優勝",[4]現行XD用点数換算表!$B$19,IF(AF41="準優勝",[4]現行XD用点数換算表!$C$19,IF(AF41="ベスト4",[4]現行XD用点数換算表!$D$19,IF(AF41="ベスト8",[4]現行XD用点数換算表!$E$19,[4]現行XD用点数換算表!$F$19)))))</f>
        <v>0</v>
      </c>
      <c r="AH41" s="8">
        <f t="shared" si="1"/>
        <v>98</v>
      </c>
    </row>
    <row r="42" spans="1:34" ht="17.25" customHeight="1" x14ac:dyDescent="0.55000000000000004">
      <c r="A42" s="12" t="s">
        <v>78</v>
      </c>
      <c r="B42" s="12" t="s">
        <v>79</v>
      </c>
      <c r="C42" s="12">
        <v>4</v>
      </c>
      <c r="D42" s="25" t="s">
        <v>159</v>
      </c>
      <c r="E42" s="26" t="s">
        <v>160</v>
      </c>
      <c r="F42" s="12"/>
      <c r="G42" s="13">
        <f>IF(F42="",0,IF(F42="優勝",[6]現行XD用点数換算表!$B$2,IF(F42="準優勝",[6]現行XD用点数換算表!$C$2,IF(F42="ベスト4",[6]現行XD用点数換算表!$D$2,[6]現行XD用点数換算表!$E$2))))</f>
        <v>0</v>
      </c>
      <c r="H42" s="12"/>
      <c r="I42" s="8">
        <f>IF(H42="",0,IF(H42="優勝",[6]現行XD用点数換算表!$B$3,IF(H42="準優勝",[6]現行XD用点数換算表!$C$3,IF(H42="ベスト4",[6]現行XD用点数換算表!$D$3,[6]現行XD用点数換算表!$E$3))))</f>
        <v>0</v>
      </c>
      <c r="J42" s="12"/>
      <c r="K42" s="8">
        <f>IF(J42="",0,IF(J42="優勝",[5]現行XD用点数換算表!$B$4,IF(J42="準優勝",[5]現行XD用点数換算表!$C$4,IF(J42="ベスト4",[5]現行XD用点数換算表!$D$4,IF(J42="ベスト8",[5]現行XD用点数換算表!$E$4,IF(J42="ベスト16",[5]現行XD用点数換算表!$F$4,IF(J42="ベスト32",[5]現行XD用点数換算表!$G$4,"")))))))</f>
        <v>0</v>
      </c>
      <c r="L42" s="12"/>
      <c r="M42" s="8">
        <f>IF(L42="",0,IF(L42="優勝",[6]現行XD用点数換算表!$B$5,IF(L42="準優勝",[6]現行XD用点数換算表!$C$5,IF(L42="ベスト4",[6]現行XD用点数換算表!$D$5,IF(L42="ベスト8",[6]現行XD用点数換算表!$E$5,IF(L42="ベスト16",[6]現行XD用点数換算表!$F$5,IF(L42="ベスト32",[6]現行XD用点数換算表!$G$5,"")))))))</f>
        <v>0</v>
      </c>
      <c r="N42" s="12" t="s">
        <v>4</v>
      </c>
      <c r="O42" s="8">
        <f>IF(N42="",0,IF(N42="優勝",[6]現行XD用点数換算表!$B$6,IF(N42="準優勝",[6]現行XD用点数換算表!$C$6,IF(N42="ベスト4",[6]現行XD用点数換算表!$D$6,IF(N42="ベスト8",[6]現行XD用点数換算表!$E$6,IF(N42="ベスト16",[6]現行XD用点数換算表!$F$6,IF(N42="ベスト32",[6]現行XD用点数換算表!$G$6,"")))))))</f>
        <v>90</v>
      </c>
      <c r="P42" s="12"/>
      <c r="Q42" s="8">
        <f>IF(P42="",0,IF(P42="優勝",[6]現行XD用点数換算表!$B$7,IF(P42="準優勝",[6]現行XD用点数換算表!$C$7,IF(P42="ベスト4",[6]現行XD用点数換算表!$D$7,IF(P42="ベスト8",[6]現行XD用点数換算表!$E$7,[6]現行XD用点数換算表!$F$7)))))</f>
        <v>0</v>
      </c>
      <c r="R42" s="12"/>
      <c r="S42" s="8">
        <f>IF(R42="",0,IF(R42="優勝",[6]現行XD用点数換算表!$B$8,IF(R42="準優勝",[6]現行XD用点数換算表!$C$8,IF(R42="ベスト4",[6]現行XD用点数換算表!$D$8,IF(R42="ベスト8",[6]現行XD用点数換算表!$E$8,[6]現行XD用点数換算表!$F$8)))))</f>
        <v>0</v>
      </c>
      <c r="T42" s="12"/>
      <c r="U42" s="14">
        <f>IF(T42="",0,IF(T42="優勝",[6]現行XD用点数換算表!$B$13,IF(T42="準優勝",[6]現行XD用点数換算表!$C$13,IF(T42="ベスト4",[6]現行XD用点数換算表!$D$13,[6]現行XD用点数換算表!$E$13))))</f>
        <v>0</v>
      </c>
      <c r="V42" s="12"/>
      <c r="W42" s="8">
        <f>IF(V42="",0,IF(V42="優勝",[6]現行XD用点数換算表!$B$14,IF(V42="準優勝",[6]現行XD用点数換算表!$C$14,IF(V42="ベスト4",[6]現行XD用点数換算表!$D$14,[6]現行XD用点数換算表!$E$14))))</f>
        <v>0</v>
      </c>
      <c r="X42" s="12"/>
      <c r="Y42" s="8">
        <f>IF(X42="",0,IF(X42="優勝",[5]現行XD用点数換算表!$B$15,IF(X42="準優勝",[5]現行XD用点数換算表!$C$15,IF(X42="ベスト4",[5]現行XD用点数換算表!$D$15,IF(X42="ベスト8",[5]現行XD用点数換算表!$E$15,IF(X42="ベスト16",[5]現行XD用点数換算表!$F$15,IF(X42="ベスト32",[5]現行XD用点数換算表!$G$15,"")))))))</f>
        <v>0</v>
      </c>
      <c r="Z42" s="12"/>
      <c r="AA42" s="8">
        <f>IF(Z42="",0,IF(Z42="優勝",[6]現行XD用点数換算表!$B$16,IF(Z42="準優勝",[6]現行XD用点数換算表!$C$16,IF(Z42="ベスト4",[6]現行XD用点数換算表!$D$16,IF(Z42="ベスト8",[6]現行XD用点数換算表!$E$16,IF(Z42="ベスト16",[6]現行XD用点数換算表!$F$16,IF(Z42="ベスト32",[6]現行XD用点数換算表!$G$16,"")))))))</f>
        <v>0</v>
      </c>
      <c r="AB42" s="12"/>
      <c r="AC42" s="8">
        <f>IF(AB42="",0,IF(AB42="優勝",[6]現行XD用点数換算表!$B$17,IF(AB42="準優勝",[6]現行XD用点数換算表!$C$17,IF(AB42="ベスト4",[6]現行XD用点数換算表!$D$17,IF(AB42="ベスト8",[6]現行XD用点数換算表!$E$17,IF(AB42="ベスト16",[6]現行XD用点数換算表!$F$17,IF(AB42="ベスト32",[6]現行XD用点数換算表!$G$17,"")))))))</f>
        <v>0</v>
      </c>
      <c r="AD42" s="12"/>
      <c r="AE42" s="8">
        <f>IF(AD42="",0,IF(AD42="優勝",[6]現行XD用点数換算表!$B$18,IF(AD42="準優勝",[6]現行XD用点数換算表!$C$18,IF(AD42="ベスト4",[6]現行XD用点数換算表!$D$18,IF(AD42="ベスト8",[6]現行XD用点数換算表!$E$18,[6]現行XD用点数換算表!$F$18)))))</f>
        <v>0</v>
      </c>
      <c r="AF42" s="12"/>
      <c r="AG42" s="8">
        <f>IF(AF42="",0,IF(AF42="優勝",[6]現行XD用点数換算表!$B$19,IF(AF42="準優勝",[6]現行XD用点数換算表!$C$19,IF(AF42="ベスト4",[6]現行XD用点数換算表!$D$19,IF(AF42="ベスト8",[6]現行XD用点数換算表!$E$19,[6]現行XD用点数換算表!$F$19)))))</f>
        <v>0</v>
      </c>
      <c r="AH42" s="8">
        <f t="shared" si="1"/>
        <v>90</v>
      </c>
    </row>
    <row r="43" spans="1:34" ht="17.25" customHeight="1" x14ac:dyDescent="0.55000000000000004">
      <c r="A43" s="12" t="s">
        <v>80</v>
      </c>
      <c r="B43" s="12" t="s">
        <v>79</v>
      </c>
      <c r="C43" s="12">
        <v>4</v>
      </c>
      <c r="D43" s="25" t="s">
        <v>159</v>
      </c>
      <c r="E43" s="26" t="s">
        <v>160</v>
      </c>
      <c r="F43" s="12"/>
      <c r="G43" s="13">
        <f>IF(F43="",0,IF(F43="優勝",[6]現行XD用点数換算表!$B$2,IF(F43="準優勝",[6]現行XD用点数換算表!$C$2,IF(F43="ベスト4",[6]現行XD用点数換算表!$D$2,[6]現行XD用点数換算表!$E$2))))</f>
        <v>0</v>
      </c>
      <c r="H43" s="12"/>
      <c r="I43" s="8">
        <f>IF(H43="",0,IF(H43="優勝",[6]現行XD用点数換算表!$B$3,IF(H43="準優勝",[6]現行XD用点数換算表!$C$3,IF(H43="ベスト4",[6]現行XD用点数換算表!$D$3,[6]現行XD用点数換算表!$E$3))))</f>
        <v>0</v>
      </c>
      <c r="J43" s="12"/>
      <c r="K43" s="8">
        <f>IF(J43="",0,IF(J43="優勝",[5]現行XD用点数換算表!$B$4,IF(J43="準優勝",[5]現行XD用点数換算表!$C$4,IF(J43="ベスト4",[5]現行XD用点数換算表!$D$4,IF(J43="ベスト8",[5]現行XD用点数換算表!$E$4,IF(J43="ベスト16",[5]現行XD用点数換算表!$F$4,IF(J43="ベスト32",[5]現行XD用点数換算表!$G$4,"")))))))</f>
        <v>0</v>
      </c>
      <c r="L43" s="12"/>
      <c r="M43" s="8">
        <f>IF(L43="",0,IF(L43="優勝",[6]現行XD用点数換算表!$B$5,IF(L43="準優勝",[6]現行XD用点数換算表!$C$5,IF(L43="ベスト4",[6]現行XD用点数換算表!$D$5,IF(L43="ベスト8",[6]現行XD用点数換算表!$E$5,IF(L43="ベスト16",[6]現行XD用点数換算表!$F$5,IF(L43="ベスト32",[6]現行XD用点数換算表!$G$5,"")))))))</f>
        <v>0</v>
      </c>
      <c r="N43" s="12" t="s">
        <v>4</v>
      </c>
      <c r="O43" s="8">
        <f>IF(N43="",0,IF(N43="優勝",[6]現行XD用点数換算表!$B$6,IF(N43="準優勝",[6]現行XD用点数換算表!$C$6,IF(N43="ベスト4",[6]現行XD用点数換算表!$D$6,IF(N43="ベスト8",[6]現行XD用点数換算表!$E$6,IF(N43="ベスト16",[6]現行XD用点数換算表!$F$6,IF(N43="ベスト32",[6]現行XD用点数換算表!$G$6,"")))))))</f>
        <v>90</v>
      </c>
      <c r="P43" s="12"/>
      <c r="Q43" s="8">
        <f>IF(P43="",0,IF(P43="優勝",[6]現行XD用点数換算表!$B$7,IF(P43="準優勝",[6]現行XD用点数換算表!$C$7,IF(P43="ベスト4",[6]現行XD用点数換算表!$D$7,IF(P43="ベスト8",[6]現行XD用点数換算表!$E$7,[6]現行XD用点数換算表!$F$7)))))</f>
        <v>0</v>
      </c>
      <c r="R43" s="12"/>
      <c r="S43" s="8">
        <f>IF(R43="",0,IF(R43="優勝",[6]現行XD用点数換算表!$B$8,IF(R43="準優勝",[6]現行XD用点数換算表!$C$8,IF(R43="ベスト4",[6]現行XD用点数換算表!$D$8,IF(R43="ベスト8",[6]現行XD用点数換算表!$E$8,[6]現行XD用点数換算表!$F$8)))))</f>
        <v>0</v>
      </c>
      <c r="T43" s="12"/>
      <c r="U43" s="14">
        <f>IF(T43="",0,IF(T43="優勝",[6]現行XD用点数換算表!$B$13,IF(T43="準優勝",[6]現行XD用点数換算表!$C$13,IF(T43="ベスト4",[6]現行XD用点数換算表!$D$13,[6]現行XD用点数換算表!$E$13))))</f>
        <v>0</v>
      </c>
      <c r="V43" s="12"/>
      <c r="W43" s="8">
        <f>IF(V43="",0,IF(V43="優勝",[6]現行XD用点数換算表!$B$14,IF(V43="準優勝",[6]現行XD用点数換算表!$C$14,IF(V43="ベスト4",[6]現行XD用点数換算表!$D$14,[6]現行XD用点数換算表!$E$14))))</f>
        <v>0</v>
      </c>
      <c r="X43" s="12"/>
      <c r="Y43" s="8">
        <f>IF(X43="",0,IF(X43="優勝",[5]現行XD用点数換算表!$B$15,IF(X43="準優勝",[5]現行XD用点数換算表!$C$15,IF(X43="ベスト4",[5]現行XD用点数換算表!$D$15,IF(X43="ベスト8",[5]現行XD用点数換算表!$E$15,IF(X43="ベスト16",[5]現行XD用点数換算表!$F$15,IF(X43="ベスト32",[5]現行XD用点数換算表!$G$15,"")))))))</f>
        <v>0</v>
      </c>
      <c r="Z43" s="12"/>
      <c r="AA43" s="8">
        <f>IF(Z43="",0,IF(Z43="優勝",[6]現行XD用点数換算表!$B$16,IF(Z43="準優勝",[6]現行XD用点数換算表!$C$16,IF(Z43="ベスト4",[6]現行XD用点数換算表!$D$16,IF(Z43="ベスト8",[6]現行XD用点数換算表!$E$16,IF(Z43="ベスト16",[6]現行XD用点数換算表!$F$16,IF(Z43="ベスト32",[6]現行XD用点数換算表!$G$16,"")))))))</f>
        <v>0</v>
      </c>
      <c r="AB43" s="12"/>
      <c r="AC43" s="8">
        <f>IF(AB43="",0,IF(AB43="優勝",[6]現行XD用点数換算表!$B$17,IF(AB43="準優勝",[6]現行XD用点数換算表!$C$17,IF(AB43="ベスト4",[6]現行XD用点数換算表!$D$17,IF(AB43="ベスト8",[6]現行XD用点数換算表!$E$17,IF(AB43="ベスト16",[6]現行XD用点数換算表!$F$17,IF(AB43="ベスト32",[6]現行XD用点数換算表!$G$17,"")))))))</f>
        <v>0</v>
      </c>
      <c r="AD43" s="12"/>
      <c r="AE43" s="8">
        <f>IF(AD43="",0,IF(AD43="優勝",[6]現行XD用点数換算表!$B$18,IF(AD43="準優勝",[6]現行XD用点数換算表!$C$18,IF(AD43="ベスト4",[6]現行XD用点数換算表!$D$18,IF(AD43="ベスト8",[6]現行XD用点数換算表!$E$18,[6]現行XD用点数換算表!$F$18)))))</f>
        <v>0</v>
      </c>
      <c r="AF43" s="12"/>
      <c r="AG43" s="8">
        <f>IF(AF43="",0,IF(AF43="優勝",[6]現行XD用点数換算表!$B$19,IF(AF43="準優勝",[6]現行XD用点数換算表!$C$19,IF(AF43="ベスト4",[6]現行XD用点数換算表!$D$19,IF(AF43="ベスト8",[6]現行XD用点数換算表!$E$19,[6]現行XD用点数換算表!$F$19)))))</f>
        <v>0</v>
      </c>
      <c r="AH43" s="8">
        <f t="shared" si="1"/>
        <v>90</v>
      </c>
    </row>
    <row r="44" spans="1:34" ht="17.25" customHeight="1" x14ac:dyDescent="0.55000000000000004">
      <c r="A44" s="12" t="s">
        <v>81</v>
      </c>
      <c r="B44" s="12" t="s">
        <v>79</v>
      </c>
      <c r="C44" s="12">
        <v>3</v>
      </c>
      <c r="D44" s="25" t="s">
        <v>159</v>
      </c>
      <c r="E44" s="26" t="s">
        <v>160</v>
      </c>
      <c r="F44" s="12"/>
      <c r="G44" s="13">
        <f>IF(F44="",0,IF(F44="優勝",[6]現行XD用点数換算表!$B$2,IF(F44="準優勝",[6]現行XD用点数換算表!$C$2,IF(F44="ベスト4",[6]現行XD用点数換算表!$D$2,[6]現行XD用点数換算表!$E$2))))</f>
        <v>0</v>
      </c>
      <c r="H44" s="12"/>
      <c r="I44" s="8">
        <f>IF(H44="",0,IF(H44="優勝",[6]現行XD用点数換算表!$B$3,IF(H44="準優勝",[6]現行XD用点数換算表!$C$3,IF(H44="ベスト4",[6]現行XD用点数換算表!$D$3,[6]現行XD用点数換算表!$E$3))))</f>
        <v>0</v>
      </c>
      <c r="J44" s="12"/>
      <c r="K44" s="8">
        <f>IF(J44="",0,IF(J44="優勝",[5]現行XD用点数換算表!$B$4,IF(J44="準優勝",[5]現行XD用点数換算表!$C$4,IF(J44="ベスト4",[5]現行XD用点数換算表!$D$4,IF(J44="ベスト8",[5]現行XD用点数換算表!$E$4,IF(J44="ベスト16",[5]現行XD用点数換算表!$F$4,IF(J44="ベスト32",[5]現行XD用点数換算表!$G$4,"")))))))</f>
        <v>0</v>
      </c>
      <c r="L44" s="12"/>
      <c r="M44" s="8">
        <f>IF(L44="",0,IF(L44="優勝",[6]現行XD用点数換算表!$B$5,IF(L44="準優勝",[6]現行XD用点数換算表!$C$5,IF(L44="ベスト4",[6]現行XD用点数換算表!$D$5,IF(L44="ベスト8",[6]現行XD用点数換算表!$E$5,IF(L44="ベスト16",[6]現行XD用点数換算表!$F$5,IF(L44="ベスト32",[6]現行XD用点数換算表!$G$5,"")))))))</f>
        <v>0</v>
      </c>
      <c r="N44" s="12" t="s">
        <v>4</v>
      </c>
      <c r="O44" s="8">
        <f>IF(N44="",0,IF(N44="優勝",[6]現行XD用点数換算表!$B$6,IF(N44="準優勝",[6]現行XD用点数換算表!$C$6,IF(N44="ベスト4",[6]現行XD用点数換算表!$D$6,IF(N44="ベスト8",[6]現行XD用点数換算表!$E$6,IF(N44="ベスト16",[6]現行XD用点数換算表!$F$6,IF(N44="ベスト32",[6]現行XD用点数換算表!$G$6,"")))))))</f>
        <v>90</v>
      </c>
      <c r="P44" s="12"/>
      <c r="Q44" s="8">
        <f>IF(P44="",0,IF(P44="優勝",[6]現行XD用点数換算表!$B$7,IF(P44="準優勝",[6]現行XD用点数換算表!$C$7,IF(P44="ベスト4",[6]現行XD用点数換算表!$D$7,IF(P44="ベスト8",[6]現行XD用点数換算表!$E$7,[6]現行XD用点数換算表!$F$7)))))</f>
        <v>0</v>
      </c>
      <c r="R44" s="12"/>
      <c r="S44" s="8">
        <f>IF(R44="",0,IF(R44="優勝",[6]現行XD用点数換算表!$B$8,IF(R44="準優勝",[6]現行XD用点数換算表!$C$8,IF(R44="ベスト4",[6]現行XD用点数換算表!$D$8,IF(R44="ベスト8",[6]現行XD用点数換算表!$E$8,[6]現行XD用点数換算表!$F$8)))))</f>
        <v>0</v>
      </c>
      <c r="T44" s="12"/>
      <c r="U44" s="14">
        <f>IF(T44="",0,IF(T44="優勝",[6]現行XD用点数換算表!$B$13,IF(T44="準優勝",[6]現行XD用点数換算表!$C$13,IF(T44="ベスト4",[6]現行XD用点数換算表!$D$13,[6]現行XD用点数換算表!$E$13))))</f>
        <v>0</v>
      </c>
      <c r="V44" s="12"/>
      <c r="W44" s="8">
        <f>IF(V44="",0,IF(V44="優勝",[6]現行XD用点数換算表!$B$14,IF(V44="準優勝",[6]現行XD用点数換算表!$C$14,IF(V44="ベスト4",[6]現行XD用点数換算表!$D$14,[6]現行XD用点数換算表!$E$14))))</f>
        <v>0</v>
      </c>
      <c r="X44" s="12"/>
      <c r="Y44" s="8">
        <f>IF(X44="",0,IF(X44="優勝",[5]現行XD用点数換算表!$B$15,IF(X44="準優勝",[5]現行XD用点数換算表!$C$15,IF(X44="ベスト4",[5]現行XD用点数換算表!$D$15,IF(X44="ベスト8",[5]現行XD用点数換算表!$E$15,IF(X44="ベスト16",[5]現行XD用点数換算表!$F$15,IF(X44="ベスト32",[5]現行XD用点数換算表!$G$15,"")))))))</f>
        <v>0</v>
      </c>
      <c r="Z44" s="12"/>
      <c r="AA44" s="8">
        <f>IF(Z44="",0,IF(Z44="優勝",[6]現行XD用点数換算表!$B$16,IF(Z44="準優勝",[6]現行XD用点数換算表!$C$16,IF(Z44="ベスト4",[6]現行XD用点数換算表!$D$16,IF(Z44="ベスト8",[6]現行XD用点数換算表!$E$16,IF(Z44="ベスト16",[6]現行XD用点数換算表!$F$16,IF(Z44="ベスト32",[6]現行XD用点数換算表!$G$16,"")))))))</f>
        <v>0</v>
      </c>
      <c r="AB44" s="12"/>
      <c r="AC44" s="8">
        <f>IF(AB44="",0,IF(AB44="優勝",[6]現行XD用点数換算表!$B$17,IF(AB44="準優勝",[6]現行XD用点数換算表!$C$17,IF(AB44="ベスト4",[6]現行XD用点数換算表!$D$17,IF(AB44="ベスト8",[6]現行XD用点数換算表!$E$17,IF(AB44="ベスト16",[6]現行XD用点数換算表!$F$17,IF(AB44="ベスト32",[6]現行XD用点数換算表!$G$17,"")))))))</f>
        <v>0</v>
      </c>
      <c r="AD44" s="12"/>
      <c r="AE44" s="8">
        <f>IF(AD44="",0,IF(AD44="優勝",[6]現行XD用点数換算表!$B$18,IF(AD44="準優勝",[6]現行XD用点数換算表!$C$18,IF(AD44="ベスト4",[6]現行XD用点数換算表!$D$18,IF(AD44="ベスト8",[6]現行XD用点数換算表!$E$18,[6]現行XD用点数換算表!$F$18)))))</f>
        <v>0</v>
      </c>
      <c r="AF44" s="12"/>
      <c r="AG44" s="8">
        <f>IF(AF44="",0,IF(AF44="優勝",[6]現行XD用点数換算表!$B$19,IF(AF44="準優勝",[6]現行XD用点数換算表!$C$19,IF(AF44="ベスト4",[6]現行XD用点数換算表!$D$19,IF(AF44="ベスト8",[6]現行XD用点数換算表!$E$19,[6]現行XD用点数換算表!$F$19)))))</f>
        <v>0</v>
      </c>
      <c r="AH44" s="8">
        <f t="shared" si="1"/>
        <v>90</v>
      </c>
    </row>
    <row r="45" spans="1:34" ht="17.25" customHeight="1" x14ac:dyDescent="0.55000000000000004">
      <c r="A45" s="12" t="s">
        <v>305</v>
      </c>
      <c r="B45" s="12" t="s">
        <v>292</v>
      </c>
      <c r="C45" s="12">
        <v>4</v>
      </c>
      <c r="D45" s="42" t="s">
        <v>291</v>
      </c>
      <c r="E45" s="31" t="s">
        <v>226</v>
      </c>
      <c r="F45" s="12"/>
      <c r="G45" s="13">
        <f>IF(F45="",0,IF(F45="優勝",[4]現行XD用点数換算表!$B$2,IF(F45="準優勝",[4]現行XD用点数換算表!$C$2,IF(F45="ベスト4",[4]現行XD用点数換算表!$D$2,[4]現行XD用点数換算表!$E$2))))</f>
        <v>0</v>
      </c>
      <c r="H45" s="12"/>
      <c r="I45" s="8">
        <f>IF(H45="",0,IF(H45="優勝",[4]現行XD用点数換算表!$B$3,IF(H45="準優勝",[4]現行XD用点数換算表!$C$3,IF(H45="ベスト4",[4]現行XD用点数換算表!$D$3,[4]現行XD用点数換算表!$E$3))))</f>
        <v>0</v>
      </c>
      <c r="J45" s="12"/>
      <c r="K45" s="8">
        <f>IF(J45="",0,IF(J45="優勝",[2]現行XD用点数換算表!$B$4,IF(J45="準優勝",[2]現行XD用点数換算表!$C$4,IF(J45="ベスト4",[2]現行XD用点数換算表!$D$4,IF(J45="ベスト8",[2]現行XD用点数換算表!$E$4,IF(J45="ベスト16",[2]現行XD用点数換算表!$F$4,IF(J45="ベスト32",[2]現行XD用点数換算表!$G$4,"")))))))</f>
        <v>0</v>
      </c>
      <c r="L45" s="12"/>
      <c r="M45" s="8">
        <f>IF(L45="",0,IF(L45="優勝",[4]現行XD用点数換算表!$B$5,IF(L45="準優勝",[4]現行XD用点数換算表!$C$5,IF(L45="ベスト4",[4]現行XD用点数換算表!$D$5,IF(L45="ベスト8",[4]現行XD用点数換算表!$E$5,IF(L45="ベスト16",[4]現行XD用点数換算表!$F$5,IF(L45="ベスト32",[4]現行XD用点数換算表!$G$5,"")))))))</f>
        <v>0</v>
      </c>
      <c r="N45" s="12" t="s">
        <v>4</v>
      </c>
      <c r="O45" s="8">
        <f>IF(N45="",0,IF(N45="優勝",[4]現行XD用点数換算表!$B$6,IF(N45="準優勝",[4]現行XD用点数換算表!$C$6,IF(N45="ベスト4",[4]現行XD用点数換算表!$D$6,IF(N45="ベスト8",[4]現行XD用点数換算表!$E$6,IF(N45="ベスト16",[4]現行XD用点数換算表!$F$6,IF(N45="ベスト32",[4]現行XD用点数換算表!$G$6,"")))))))</f>
        <v>90</v>
      </c>
      <c r="P45" s="12"/>
      <c r="Q45" s="8">
        <f>IF(P45="",0,IF(P45="優勝",[4]現行XD用点数換算表!$B$7,IF(P45="準優勝",[4]現行XD用点数換算表!$C$7,IF(P45="ベスト4",[4]現行XD用点数換算表!$D$7,IF(P45="ベスト8",[4]現行XD用点数換算表!$E$7,[4]現行XD用点数換算表!$F$7)))))</f>
        <v>0</v>
      </c>
      <c r="R45" s="12"/>
      <c r="S45" s="8">
        <f>IF(R45="",0,IF(R45="優勝",[4]現行XD用点数換算表!$B$8,IF(R45="準優勝",[4]現行XD用点数換算表!$C$8,IF(R45="ベスト4",[4]現行XD用点数換算表!$D$8,IF(R45="ベスト8",[4]現行XD用点数換算表!$E$8,[4]現行XD用点数換算表!$F$8)))))</f>
        <v>0</v>
      </c>
      <c r="T45" s="12"/>
      <c r="U45" s="14">
        <f>IF(T45="",0,IF(T45="優勝",[4]現行XD用点数換算表!$B$13,IF(T45="準優勝",[4]現行XD用点数換算表!$C$13,IF(T45="ベスト4",[4]現行XD用点数換算表!$D$13,[4]現行XD用点数換算表!$E$13))))</f>
        <v>0</v>
      </c>
      <c r="V45" s="12"/>
      <c r="W45" s="8">
        <f>IF(V45="",0,IF(V45="優勝",[4]現行XD用点数換算表!$B$14,IF(V45="準優勝",[4]現行XD用点数換算表!$C$14,IF(V45="ベスト4",[4]現行XD用点数換算表!$D$14,[4]現行XD用点数換算表!$E$14))))</f>
        <v>0</v>
      </c>
      <c r="X45" s="12"/>
      <c r="Y45" s="8">
        <f>IF(X45="",0,IF(X45="優勝",[2]現行XD用点数換算表!$B$15,IF(X45="準優勝",[2]現行XD用点数換算表!$C$15,IF(X45="ベスト4",[2]現行XD用点数換算表!$D$15,IF(X45="ベスト8",[2]現行XD用点数換算表!$E$15,IF(X45="ベスト16",[2]現行XD用点数換算表!$F$15,IF(X45="ベスト32",[2]現行XD用点数換算表!$G$15,"")))))))</f>
        <v>0</v>
      </c>
      <c r="Z45" s="12"/>
      <c r="AA45" s="8">
        <f>IF(Z45="",0,IF(Z45="優勝",[4]現行XD用点数換算表!$B$16,IF(Z45="準優勝",[4]現行XD用点数換算表!$C$16,IF(Z45="ベスト4",[4]現行XD用点数換算表!$D$16,IF(Z45="ベスト8",[4]現行XD用点数換算表!$E$16,IF(Z45="ベスト16",[4]現行XD用点数換算表!$F$16,IF(Z45="ベスト32",[4]現行XD用点数換算表!$G$16,"")))))))</f>
        <v>0</v>
      </c>
      <c r="AB45" s="12"/>
      <c r="AC45" s="8">
        <f>IF(AB45="",0,IF(AB45="優勝",[4]現行XD用点数換算表!$B$17,IF(AB45="準優勝",[4]現行XD用点数換算表!$C$17,IF(AB45="ベスト4",[4]現行XD用点数換算表!$D$17,IF(AB45="ベスト8",[4]現行XD用点数換算表!$E$17,IF(AB45="ベスト16",[4]現行XD用点数換算表!$F$17,IF(AB45="ベスト32",[4]現行XD用点数換算表!$G$17,"")))))))</f>
        <v>0</v>
      </c>
      <c r="AD45" s="12"/>
      <c r="AE45" s="8">
        <f>IF(AD45="",0,IF(AD45="優勝",[4]現行XD用点数換算表!$B$18,IF(AD45="準優勝",[4]現行XD用点数換算表!$C$18,IF(AD45="ベスト4",[4]現行XD用点数換算表!$D$18,IF(AD45="ベスト8",[4]現行XD用点数換算表!$E$18,[4]現行XD用点数換算表!$F$18)))))</f>
        <v>0</v>
      </c>
      <c r="AF45" s="12"/>
      <c r="AG45" s="8">
        <f>IF(AF45="",0,IF(AF45="優勝",[4]現行XD用点数換算表!$B$19,IF(AF45="準優勝",[4]現行XD用点数換算表!$C$19,IF(AF45="ベスト4",[4]現行XD用点数換算表!$D$19,IF(AF45="ベスト8",[4]現行XD用点数換算表!$E$19,[4]現行XD用点数換算表!$F$19)))))</f>
        <v>0</v>
      </c>
      <c r="AH45" s="8">
        <f t="shared" si="1"/>
        <v>90</v>
      </c>
    </row>
    <row r="46" spans="1:34" ht="17.25" customHeight="1" x14ac:dyDescent="0.55000000000000004">
      <c r="A46" s="12" t="s">
        <v>82</v>
      </c>
      <c r="B46" s="12" t="s">
        <v>60</v>
      </c>
      <c r="C46" s="12">
        <v>2</v>
      </c>
      <c r="D46" s="25" t="s">
        <v>159</v>
      </c>
      <c r="E46" s="26" t="s">
        <v>160</v>
      </c>
      <c r="F46" s="12"/>
      <c r="G46" s="13">
        <f>IF(F46="",0,IF(F46="優勝",[6]現行XD用点数換算表!$B$2,IF(F46="準優勝",[6]現行XD用点数換算表!$C$2,IF(F46="ベスト4",[6]現行XD用点数換算表!$D$2,[6]現行XD用点数換算表!$E$2))))</f>
        <v>0</v>
      </c>
      <c r="H46" s="12"/>
      <c r="I46" s="8">
        <f>IF(H46="",0,IF(H46="優勝",[6]現行XD用点数換算表!$B$3,IF(H46="準優勝",[6]現行XD用点数換算表!$C$3,IF(H46="ベスト4",[6]現行XD用点数換算表!$D$3,[6]現行XD用点数換算表!$E$3))))</f>
        <v>0</v>
      </c>
      <c r="J46" s="12"/>
      <c r="K46" s="8">
        <f>IF(J46="",0,IF(J46="優勝",[5]現行XD用点数換算表!$B$4,IF(J46="準優勝",[5]現行XD用点数換算表!$C$4,IF(J46="ベスト4",[5]現行XD用点数換算表!$D$4,IF(J46="ベスト8",[5]現行XD用点数換算表!$E$4,IF(J46="ベスト16",[5]現行XD用点数換算表!$F$4,IF(J46="ベスト32",[5]現行XD用点数換算表!$G$4,"")))))))</f>
        <v>0</v>
      </c>
      <c r="L46" s="12"/>
      <c r="M46" s="8">
        <f>IF(L46="",0,IF(L46="優勝",[6]現行XD用点数換算表!$B$5,IF(L46="準優勝",[6]現行XD用点数換算表!$C$5,IF(L46="ベスト4",[6]現行XD用点数換算表!$D$5,IF(L46="ベスト8",[6]現行XD用点数換算表!$E$5,IF(L46="ベスト16",[6]現行XD用点数換算表!$F$5,IF(L46="ベスト32",[6]現行XD用点数換算表!$G$5,"")))))))</f>
        <v>0</v>
      </c>
      <c r="N46" s="12"/>
      <c r="O46" s="8">
        <f>IF(N46="",0,IF(N46="優勝",[6]現行XD用点数換算表!$B$6,IF(N46="準優勝",[6]現行XD用点数換算表!$C$6,IF(N46="ベスト4",[6]現行XD用点数換算表!$D$6,IF(N46="ベスト8",[6]現行XD用点数換算表!$E$6,IF(N46="ベスト16",[6]現行XD用点数換算表!$F$6,IF(N46="ベスト32",[6]現行XD用点数換算表!$G$6,"")))))))</f>
        <v>0</v>
      </c>
      <c r="P46" s="12"/>
      <c r="Q46" s="8">
        <f>IF(P46="",0,IF(P46="優勝",[6]現行XD用点数換算表!$B$7,IF(P46="準優勝",[6]現行XD用点数換算表!$C$7,IF(P46="ベスト4",[6]現行XD用点数換算表!$D$7,IF(P46="ベスト8",[6]現行XD用点数換算表!$E$7,[6]現行XD用点数換算表!$F$7)))))</f>
        <v>0</v>
      </c>
      <c r="R46" s="12"/>
      <c r="S46" s="8">
        <f>IF(R46="",0,IF(R46="優勝",[6]現行XD用点数換算表!$B$8,IF(R46="準優勝",[6]現行XD用点数換算表!$C$8,IF(R46="ベスト4",[6]現行XD用点数換算表!$D$8,IF(R46="ベスト8",[6]現行XD用点数換算表!$E$8,[6]現行XD用点数換算表!$F$8)))))</f>
        <v>0</v>
      </c>
      <c r="T46" s="12"/>
      <c r="U46" s="14">
        <f>IF(T46="",0,IF(T46="優勝",[6]現行XD用点数換算表!$B$13,IF(T46="準優勝",[6]現行XD用点数換算表!$C$13,IF(T46="ベスト4",[6]現行XD用点数換算表!$D$13,[6]現行XD用点数換算表!$E$13))))</f>
        <v>0</v>
      </c>
      <c r="V46" s="12" t="s">
        <v>1</v>
      </c>
      <c r="W46" s="8">
        <f>IF(V46="",0,IF(V46="優勝",[6]現行XD用点数換算表!$B$14,IF(V46="準優勝",[6]現行XD用点数換算表!$C$14,IF(V46="ベスト4",[6]現行XD用点数換算表!$D$14,[6]現行XD用点数換算表!$E$14))))</f>
        <v>88</v>
      </c>
      <c r="X46" s="12"/>
      <c r="Y46" s="8">
        <f>IF(X46="",0,IF(X46="優勝",[5]現行XD用点数換算表!$B$15,IF(X46="準優勝",[5]現行XD用点数換算表!$C$15,IF(X46="ベスト4",[5]現行XD用点数換算表!$D$15,IF(X46="ベスト8",[5]現行XD用点数換算表!$E$15,IF(X46="ベスト16",[5]現行XD用点数換算表!$F$15,IF(X46="ベスト32",[5]現行XD用点数換算表!$G$15,"")))))))</f>
        <v>0</v>
      </c>
      <c r="Z46" s="12"/>
      <c r="AA46" s="8">
        <f>IF(Z46="",0,IF(Z46="優勝",[6]現行XD用点数換算表!$B$16,IF(Z46="準優勝",[6]現行XD用点数換算表!$C$16,IF(Z46="ベスト4",[6]現行XD用点数換算表!$D$16,IF(Z46="ベスト8",[6]現行XD用点数換算表!$E$16,IF(Z46="ベスト16",[6]現行XD用点数換算表!$F$16,IF(Z46="ベスト32",[6]現行XD用点数換算表!$G$16,"")))))))</f>
        <v>0</v>
      </c>
      <c r="AB46" s="12"/>
      <c r="AC46" s="8">
        <f>IF(AB46="",0,IF(AB46="優勝",[6]現行XD用点数換算表!$B$17,IF(AB46="準優勝",[6]現行XD用点数換算表!$C$17,IF(AB46="ベスト4",[6]現行XD用点数換算表!$D$17,IF(AB46="ベスト8",[6]現行XD用点数換算表!$E$17,IF(AB46="ベスト16",[6]現行XD用点数換算表!$F$17,IF(AB46="ベスト32",[6]現行XD用点数換算表!$G$17,"")))))))</f>
        <v>0</v>
      </c>
      <c r="AD46" s="12"/>
      <c r="AE46" s="8">
        <f>IF(AD46="",0,IF(AD46="優勝",[6]現行XD用点数換算表!$B$18,IF(AD46="準優勝",[6]現行XD用点数換算表!$C$18,IF(AD46="ベスト4",[6]現行XD用点数換算表!$D$18,IF(AD46="ベスト8",[6]現行XD用点数換算表!$E$18,[6]現行XD用点数換算表!$F$18)))))</f>
        <v>0</v>
      </c>
      <c r="AF46" s="12"/>
      <c r="AG46" s="8">
        <f>IF(AF46="",0,IF(AF46="優勝",[6]現行XD用点数換算表!$B$19,IF(AF46="準優勝",[6]現行XD用点数換算表!$C$19,IF(AF46="ベスト4",[6]現行XD用点数換算表!$D$19,IF(AF46="ベスト8",[6]現行XD用点数換算表!$E$19,[6]現行XD用点数換算表!$F$19)))))</f>
        <v>0</v>
      </c>
      <c r="AH46" s="8">
        <f t="shared" si="1"/>
        <v>88</v>
      </c>
    </row>
    <row r="47" spans="1:34" ht="17.25" customHeight="1" x14ac:dyDescent="0.55000000000000004">
      <c r="A47" s="12" t="s">
        <v>83</v>
      </c>
      <c r="B47" s="12" t="s">
        <v>45</v>
      </c>
      <c r="C47" s="12">
        <v>1</v>
      </c>
      <c r="D47" s="25" t="s">
        <v>159</v>
      </c>
      <c r="E47" s="26" t="s">
        <v>160</v>
      </c>
      <c r="F47" s="12" t="s">
        <v>1</v>
      </c>
      <c r="G47" s="13">
        <f>IF(F47="",0,IF(F47="優勝",[6]現行XD用点数換算表!$B$2,IF(F47="準優勝",[6]現行XD用点数換算表!$C$2,IF(F47="ベスト4",[6]現行XD用点数換算表!$D$2,[6]現行XD用点数換算表!$E$2))))</f>
        <v>80</v>
      </c>
      <c r="H47" s="12" t="s">
        <v>2</v>
      </c>
      <c r="I47" s="8">
        <f>IF(H47="",0,IF(H47="優勝",[6]現行XD用点数換算表!$B$3,IF(H47="準優勝",[6]現行XD用点数換算表!$C$3,IF(H47="ベスト4",[6]現行XD用点数換算表!$D$3,[6]現行XD用点数換算表!$E$3))))</f>
        <v>70</v>
      </c>
      <c r="J47" s="12"/>
      <c r="K47" s="8">
        <f>IF(J47="",0,IF(J47="優勝",[5]現行XD用点数換算表!$B$4,IF(J47="準優勝",[5]現行XD用点数換算表!$C$4,IF(J47="ベスト4",[5]現行XD用点数換算表!$D$4,IF(J47="ベスト8",[5]現行XD用点数換算表!$E$4,IF(J47="ベスト16",[5]現行XD用点数換算表!$F$4,IF(J47="ベスト32",[5]現行XD用点数換算表!$G$4,"")))))))</f>
        <v>0</v>
      </c>
      <c r="L47" s="12"/>
      <c r="M47" s="8">
        <f>IF(L47="",0,IF(L47="優勝",[6]現行XD用点数換算表!$B$5,IF(L47="準優勝",[6]現行XD用点数換算表!$C$5,IF(L47="ベスト4",[6]現行XD用点数換算表!$D$5,IF(L47="ベスト8",[6]現行XD用点数換算表!$E$5,IF(L47="ベスト16",[6]現行XD用点数換算表!$F$5,IF(L47="ベスト32",[6]現行XD用点数換算表!$G$5,"")))))))</f>
        <v>0</v>
      </c>
      <c r="N47" s="12"/>
      <c r="O47" s="8">
        <f>IF(N47="",0,IF(N47="優勝",[6]現行XD用点数換算表!$B$6,IF(N47="準優勝",[6]現行XD用点数換算表!$C$6,IF(N47="ベスト4",[6]現行XD用点数換算表!$D$6,IF(N47="ベスト8",[6]現行XD用点数換算表!$E$6,IF(N47="ベスト16",[6]現行XD用点数換算表!$F$6,IF(N47="ベスト32",[6]現行XD用点数換算表!$G$6,"")))))))</f>
        <v>0</v>
      </c>
      <c r="P47" s="12"/>
      <c r="Q47" s="8">
        <f>IF(P47="",0,IF(P47="優勝",[6]現行XD用点数換算表!$B$7,IF(P47="準優勝",[6]現行XD用点数換算表!$C$7,IF(P47="ベスト4",[6]現行XD用点数換算表!$D$7,IF(P47="ベスト8",[6]現行XD用点数換算表!$E$7,[6]現行XD用点数換算表!$F$7)))))</f>
        <v>0</v>
      </c>
      <c r="R47" s="12"/>
      <c r="S47" s="8">
        <f>IF(R47="",0,IF(R47="優勝",[6]現行XD用点数換算表!$B$8,IF(R47="準優勝",[6]現行XD用点数換算表!$C$8,IF(R47="ベスト4",[6]現行XD用点数換算表!$D$8,IF(R47="ベスト8",[6]現行XD用点数換算表!$E$8,[6]現行XD用点数換算表!$F$8)))))</f>
        <v>0</v>
      </c>
      <c r="T47" s="12"/>
      <c r="U47" s="14">
        <f>IF(T47="",0,IF(T47="優勝",[6]現行XD用点数換算表!$B$13,IF(T47="準優勝",[6]現行XD用点数換算表!$C$13,IF(T47="ベスト4",[6]現行XD用点数換算表!$D$13,[6]現行XD用点数換算表!$E$13))))</f>
        <v>0</v>
      </c>
      <c r="V47" s="12"/>
      <c r="W47" s="8">
        <f>IF(V47="",0,IF(V47="優勝",[6]現行XD用点数換算表!$B$14,IF(V47="準優勝",[6]現行XD用点数換算表!$C$14,IF(V47="ベスト4",[6]現行XD用点数換算表!$D$14,[6]現行XD用点数換算表!$E$14))))</f>
        <v>0</v>
      </c>
      <c r="X47" s="12"/>
      <c r="Y47" s="8">
        <f>IF(X47="",0,IF(X47="優勝",[5]現行XD用点数換算表!$B$15,IF(X47="準優勝",[5]現行XD用点数換算表!$C$15,IF(X47="ベスト4",[5]現行XD用点数換算表!$D$15,IF(X47="ベスト8",[5]現行XD用点数換算表!$E$15,IF(X47="ベスト16",[5]現行XD用点数換算表!$F$15,IF(X47="ベスト32",[5]現行XD用点数換算表!$G$15,"")))))))</f>
        <v>0</v>
      </c>
      <c r="Z47" s="12"/>
      <c r="AA47" s="8">
        <f>IF(Z47="",0,IF(Z47="優勝",[6]現行XD用点数換算表!$B$16,IF(Z47="準優勝",[6]現行XD用点数換算表!$C$16,IF(Z47="ベスト4",[6]現行XD用点数換算表!$D$16,IF(Z47="ベスト8",[6]現行XD用点数換算表!$E$16,IF(Z47="ベスト16",[6]現行XD用点数換算表!$F$16,IF(Z47="ベスト32",[6]現行XD用点数換算表!$G$16,"")))))))</f>
        <v>0</v>
      </c>
      <c r="AB47" s="12"/>
      <c r="AC47" s="8">
        <f>IF(AB47="",0,IF(AB47="優勝",[6]現行XD用点数換算表!$B$17,IF(AB47="準優勝",[6]現行XD用点数換算表!$C$17,IF(AB47="ベスト4",[6]現行XD用点数換算表!$D$17,IF(AB47="ベスト8",[6]現行XD用点数換算表!$E$17,IF(AB47="ベスト16",[6]現行XD用点数換算表!$F$17,IF(AB47="ベスト32",[6]現行XD用点数換算表!$G$17,"")))))))</f>
        <v>0</v>
      </c>
      <c r="AD47" s="12"/>
      <c r="AE47" s="8">
        <f>IF(AD47="",0,IF(AD47="優勝",[6]現行XD用点数換算表!$B$18,IF(AD47="準優勝",[6]現行XD用点数換算表!$C$18,IF(AD47="ベスト4",[6]現行XD用点数換算表!$D$18,IF(AD47="ベスト8",[6]現行XD用点数換算表!$E$18,[6]現行XD用点数換算表!$F$18)))))</f>
        <v>0</v>
      </c>
      <c r="AF47" s="12"/>
      <c r="AG47" s="8">
        <f>IF(AF47="",0,IF(AF47="優勝",[6]現行XD用点数換算表!$B$19,IF(AF47="準優勝",[6]現行XD用点数換算表!$C$19,IF(AF47="ベスト4",[6]現行XD用点数換算表!$D$19,IF(AF47="ベスト8",[6]現行XD用点数換算表!$E$19,[6]現行XD用点数換算表!$F$19)))))</f>
        <v>0</v>
      </c>
      <c r="AH47" s="8">
        <f t="shared" si="1"/>
        <v>80</v>
      </c>
    </row>
    <row r="48" spans="1:34" ht="17.25" customHeight="1" x14ac:dyDescent="0.55000000000000004">
      <c r="A48" s="12" t="s">
        <v>84</v>
      </c>
      <c r="B48" s="12" t="s">
        <v>52</v>
      </c>
      <c r="C48" s="12">
        <v>3</v>
      </c>
      <c r="D48" s="25" t="s">
        <v>159</v>
      </c>
      <c r="E48" s="26" t="s">
        <v>160</v>
      </c>
      <c r="F48" s="12"/>
      <c r="G48" s="13">
        <f>IF(F48="",0,IF(F48="優勝",[6]現行XD用点数換算表!$B$2,IF(F48="準優勝",[6]現行XD用点数換算表!$C$2,IF(F48="ベスト4",[6]現行XD用点数換算表!$D$2,[6]現行XD用点数換算表!$E$2))))</f>
        <v>0</v>
      </c>
      <c r="H48" s="12"/>
      <c r="I48" s="8">
        <f>IF(H48="",0,IF(H48="優勝",[6]現行XD用点数換算表!$B$3,IF(H48="準優勝",[6]現行XD用点数換算表!$C$3,IF(H48="ベスト4",[6]現行XD用点数換算表!$D$3,[6]現行XD用点数換算表!$E$3))))</f>
        <v>0</v>
      </c>
      <c r="J48" s="12"/>
      <c r="K48" s="8">
        <f>IF(J48="",0,IF(J48="優勝",[5]現行XD用点数換算表!$B$4,IF(J48="準優勝",[5]現行XD用点数換算表!$C$4,IF(J48="ベスト4",[5]現行XD用点数換算表!$D$4,IF(J48="ベスト8",[5]現行XD用点数換算表!$E$4,IF(J48="ベスト16",[5]現行XD用点数換算表!$F$4,IF(J48="ベスト32",[5]現行XD用点数換算表!$G$4,"")))))))</f>
        <v>0</v>
      </c>
      <c r="L48" s="12" t="s">
        <v>3</v>
      </c>
      <c r="M48" s="8">
        <f>IF(L48="",0,IF(L48="優勝",[6]現行XD用点数換算表!$B$5,IF(L48="準優勝",[6]現行XD用点数換算表!$C$5,IF(L48="ベスト4",[6]現行XD用点数換算表!$D$5,IF(L48="ベスト8",[6]現行XD用点数換算表!$E$5,IF(L48="ベスト16",[6]現行XD用点数換算表!$F$5,IF(L48="ベスト32",[6]現行XD用点数換算表!$G$5,"")))))))</f>
        <v>80</v>
      </c>
      <c r="N48" s="12"/>
      <c r="O48" s="8">
        <f>IF(N48="",0,IF(N48="優勝",[6]現行XD用点数換算表!$B$6,IF(N48="準優勝",[6]現行XD用点数換算表!$C$6,IF(N48="ベスト4",[6]現行XD用点数換算表!$D$6,IF(N48="ベスト8",[6]現行XD用点数換算表!$E$6,IF(N48="ベスト16",[6]現行XD用点数換算表!$F$6,IF(N48="ベスト32",[6]現行XD用点数換算表!$G$6,"")))))))</f>
        <v>0</v>
      </c>
      <c r="P48" s="12"/>
      <c r="Q48" s="8">
        <f>IF(P48="",0,IF(P48="優勝",[6]現行XD用点数換算表!$B$7,IF(P48="準優勝",[6]現行XD用点数換算表!$C$7,IF(P48="ベスト4",[6]現行XD用点数換算表!$D$7,IF(P48="ベスト8",[6]現行XD用点数換算表!$E$7,[6]現行XD用点数換算表!$F$7)))))</f>
        <v>0</v>
      </c>
      <c r="R48" s="12"/>
      <c r="S48" s="8">
        <f>IF(R48="",0,IF(R48="優勝",[6]現行XD用点数換算表!$B$8,IF(R48="準優勝",[6]現行XD用点数換算表!$C$8,IF(R48="ベスト4",[6]現行XD用点数換算表!$D$8,IF(R48="ベスト8",[6]現行XD用点数換算表!$E$8,[6]現行XD用点数換算表!$F$8)))))</f>
        <v>0</v>
      </c>
      <c r="T48" s="12"/>
      <c r="U48" s="14">
        <f>IF(T48="",0,IF(T48="優勝",[6]現行XD用点数換算表!$B$13,IF(T48="準優勝",[6]現行XD用点数換算表!$C$13,IF(T48="ベスト4",[6]現行XD用点数換算表!$D$13,[6]現行XD用点数換算表!$E$13))))</f>
        <v>0</v>
      </c>
      <c r="V48" s="12"/>
      <c r="W48" s="8">
        <f>IF(V48="",0,IF(V48="優勝",[6]現行XD用点数換算表!$B$14,IF(V48="準優勝",[6]現行XD用点数換算表!$C$14,IF(V48="ベスト4",[6]現行XD用点数換算表!$D$14,[6]現行XD用点数換算表!$E$14))))</f>
        <v>0</v>
      </c>
      <c r="X48" s="12"/>
      <c r="Y48" s="8">
        <f>IF(X48="",0,IF(X48="優勝",[5]現行XD用点数換算表!$B$15,IF(X48="準優勝",[5]現行XD用点数換算表!$C$15,IF(X48="ベスト4",[5]現行XD用点数換算表!$D$15,IF(X48="ベスト8",[5]現行XD用点数換算表!$E$15,IF(X48="ベスト16",[5]現行XD用点数換算表!$F$15,IF(X48="ベスト32",[5]現行XD用点数換算表!$G$15,"")))))))</f>
        <v>0</v>
      </c>
      <c r="Z48" s="12"/>
      <c r="AA48" s="8">
        <f>IF(Z48="",0,IF(Z48="優勝",[6]現行XD用点数換算表!$B$16,IF(Z48="準優勝",[6]現行XD用点数換算表!$C$16,IF(Z48="ベスト4",[6]現行XD用点数換算表!$D$16,IF(Z48="ベスト8",[6]現行XD用点数換算表!$E$16,IF(Z48="ベスト16",[6]現行XD用点数換算表!$F$16,IF(Z48="ベスト32",[6]現行XD用点数換算表!$G$16,"")))))))</f>
        <v>0</v>
      </c>
      <c r="AB48" s="12"/>
      <c r="AC48" s="8">
        <f>IF(AB48="",0,IF(AB48="優勝",[6]現行XD用点数換算表!$B$17,IF(AB48="準優勝",[6]現行XD用点数換算表!$C$17,IF(AB48="ベスト4",[6]現行XD用点数換算表!$D$17,IF(AB48="ベスト8",[6]現行XD用点数換算表!$E$17,IF(AB48="ベスト16",[6]現行XD用点数換算表!$F$17,IF(AB48="ベスト32",[6]現行XD用点数換算表!$G$17,"")))))))</f>
        <v>0</v>
      </c>
      <c r="AD48" s="12"/>
      <c r="AE48" s="8">
        <f>IF(AD48="",0,IF(AD48="優勝",[6]現行XD用点数換算表!$B$18,IF(AD48="準優勝",[6]現行XD用点数換算表!$C$18,IF(AD48="ベスト4",[6]現行XD用点数換算表!$D$18,IF(AD48="ベスト8",[6]現行XD用点数換算表!$E$18,[6]現行XD用点数換算表!$F$18)))))</f>
        <v>0</v>
      </c>
      <c r="AF48" s="12"/>
      <c r="AG48" s="8">
        <f>IF(AF48="",0,IF(AF48="優勝",[6]現行XD用点数換算表!$B$19,IF(AF48="準優勝",[6]現行XD用点数換算表!$C$19,IF(AF48="ベスト4",[6]現行XD用点数換算表!$D$19,IF(AF48="ベスト8",[6]現行XD用点数換算表!$E$19,[6]現行XD用点数換算表!$F$19)))))</f>
        <v>0</v>
      </c>
      <c r="AH48" s="8">
        <f t="shared" si="1"/>
        <v>80</v>
      </c>
    </row>
    <row r="49" spans="1:34" ht="17.25" customHeight="1" x14ac:dyDescent="0.55000000000000004">
      <c r="A49" s="12" t="s">
        <v>187</v>
      </c>
      <c r="B49" s="12" t="s">
        <v>188</v>
      </c>
      <c r="C49" s="12">
        <v>4</v>
      </c>
      <c r="D49" s="29" t="s">
        <v>200</v>
      </c>
      <c r="E49" s="40" t="s">
        <v>34</v>
      </c>
      <c r="F49" s="12"/>
      <c r="G49" s="13">
        <f>IF(F49="",0,IF(F49="優勝",[1]現行XD用点数換算表!$B$2,IF(F49="準優勝",[1]現行XD用点数換算表!$C$2,IF(F49="ベスト4",[1]現行XD用点数換算表!$D$2,[1]現行XD用点数換算表!$E$2))))</f>
        <v>0</v>
      </c>
      <c r="H49" s="12"/>
      <c r="I49" s="8">
        <f>IF(H49="",0,IF(H49="優勝",[1]現行XD用点数換算表!$B$3,IF(H49="準優勝",[1]現行XD用点数換算表!$C$3,IF(H49="ベスト4",[1]現行XD用点数換算表!$D$3,[1]現行XD用点数換算表!$E$3))))</f>
        <v>0</v>
      </c>
      <c r="J49" s="12" t="s">
        <v>5</v>
      </c>
      <c r="K49" s="8">
        <f>IF(J49="",0,IF(J49="優勝",[2]現行XD用点数換算表!$B$4,IF(J49="準優勝",[2]現行XD用点数換算表!$C$4,IF(J49="ベスト4",[2]現行XD用点数換算表!$D$4,IF(J49="ベスト8",[2]現行XD用点数換算表!$E$4,IF(J49="ベスト16",[2]現行XD用点数換算表!$F$4,IF(J49="ベスト32",[2]現行XD用点数換算表!$G$4,"")))))))</f>
        <v>80</v>
      </c>
      <c r="L49" s="12"/>
      <c r="M49" s="8">
        <f>IF(L49="",0,IF(L49="優勝",[1]現行XD用点数換算表!$B$5,IF(L49="準優勝",[1]現行XD用点数換算表!$C$5,IF(L49="ベスト4",[1]現行XD用点数換算表!$D$5,IF(L49="ベスト8",[1]現行XD用点数換算表!$E$5,IF(L49="ベスト16",[1]現行XD用点数換算表!$F$5,IF(L49="ベスト32",[1]現行XD用点数換算表!$G$5,"")))))))</f>
        <v>0</v>
      </c>
      <c r="N49" s="12"/>
      <c r="O49" s="8">
        <f>IF(N49="",0,IF(N49="優勝",[1]現行XD用点数換算表!$B$6,IF(N49="準優勝",[1]現行XD用点数換算表!$C$6,IF(N49="ベスト4",[1]現行XD用点数換算表!$D$6,IF(N49="ベスト8",[1]現行XD用点数換算表!$E$6,IF(N49="ベスト16",[1]現行XD用点数換算表!$F$6,IF(N49="ベスト32",[1]現行XD用点数換算表!$G$6,"")))))))</f>
        <v>0</v>
      </c>
      <c r="P49" s="12"/>
      <c r="Q49" s="8">
        <f>IF(P49="",0,IF(P49="優勝",[1]現行XD用点数換算表!$B$7,IF(P49="準優勝",[1]現行XD用点数換算表!$C$7,IF(P49="ベスト4",[1]現行XD用点数換算表!$D$7,IF(P49="ベスト8",[1]現行XD用点数換算表!$E$7,[1]現行XD用点数換算表!$F$7)))))</f>
        <v>0</v>
      </c>
      <c r="R49" s="12"/>
      <c r="S49" s="8">
        <f>IF(R49="",0,IF(R49="優勝",[1]現行XD用点数換算表!$B$8,IF(R49="準優勝",[1]現行XD用点数換算表!$C$8,IF(R49="ベスト4",[1]現行XD用点数換算表!$D$8,IF(R49="ベスト8",[1]現行XD用点数換算表!$E$8,[1]現行XD用点数換算表!$F$8)))))</f>
        <v>0</v>
      </c>
      <c r="T49" s="12"/>
      <c r="U49" s="14">
        <f>IF(T49="",0,IF(T49="優勝",[1]現行XD用点数換算表!$B$13,IF(T49="準優勝",[1]現行XD用点数換算表!$C$13,IF(T49="ベスト4",[1]現行XD用点数換算表!$D$13,[1]現行XD用点数換算表!$E$13))))</f>
        <v>0</v>
      </c>
      <c r="V49" s="12"/>
      <c r="W49" s="8">
        <f>IF(V49="",0,IF(V49="優勝",[1]現行XD用点数換算表!$B$14,IF(V49="準優勝",[1]現行XD用点数換算表!$C$14,IF(V49="ベスト4",[1]現行XD用点数換算表!$D$14,[1]現行XD用点数換算表!$E$14))))</f>
        <v>0</v>
      </c>
      <c r="X49" s="12"/>
      <c r="Y49" s="8">
        <f>IF(X49="",0,IF(X49="優勝",[2]現行XD用点数換算表!$B$15,IF(X49="準優勝",[2]現行XD用点数換算表!$C$15,IF(X49="ベスト4",[2]現行XD用点数換算表!$D$15,IF(X49="ベスト8",[2]現行XD用点数換算表!$E$15,IF(X49="ベスト16",[2]現行XD用点数換算表!$F$15,IF(X49="ベスト32",[2]現行XD用点数換算表!$G$15,"")))))))</f>
        <v>0</v>
      </c>
      <c r="Z49" s="12"/>
      <c r="AA49" s="8">
        <f>IF(Z49="",0,IF(Z49="優勝",[1]現行XD用点数換算表!$B$16,IF(Z49="準優勝",[1]現行XD用点数換算表!$C$16,IF(Z49="ベスト4",[1]現行XD用点数換算表!$D$16,IF(Z49="ベスト8",[1]現行XD用点数換算表!$E$16,IF(Z49="ベスト16",[1]現行XD用点数換算表!$F$16,IF(Z49="ベスト32",[1]現行XD用点数換算表!$G$16,"")))))))</f>
        <v>0</v>
      </c>
      <c r="AB49" s="12"/>
      <c r="AC49" s="8">
        <f>IF(AB49="",0,IF(AB49="優勝",[1]現行XD用点数換算表!$B$17,IF(AB49="準優勝",[1]現行XD用点数換算表!$C$17,IF(AB49="ベスト4",[1]現行XD用点数換算表!$D$17,IF(AB49="ベスト8",[1]現行XD用点数換算表!$E$17,IF(AB49="ベスト16",[1]現行XD用点数換算表!$F$17,IF(AB49="ベスト32",[1]現行XD用点数換算表!$G$17,"")))))))</f>
        <v>0</v>
      </c>
      <c r="AD49" s="12"/>
      <c r="AE49" s="8">
        <f>IF(AD49="",0,IF(AD49="優勝",[1]現行XD用点数換算表!$B$18,IF(AD49="準優勝",[1]現行XD用点数換算表!$C$18,IF(AD49="ベスト4",[1]現行XD用点数換算表!$D$18,IF(AD49="ベスト8",[1]現行XD用点数換算表!$E$18,[1]現行XD用点数換算表!$F$18)))))</f>
        <v>0</v>
      </c>
      <c r="AF49" s="12"/>
      <c r="AG49" s="8">
        <f>IF(AF49="",0,IF(AF49="優勝",[1]現行XD用点数換算表!$B$19,IF(AF49="準優勝",[1]現行XD用点数換算表!$C$19,IF(AF49="ベスト4",[1]現行XD用点数換算表!$D$19,IF(AF49="ベスト8",[1]現行XD用点数換算表!$E$19,[1]現行XD用点数換算表!$F$19)))))</f>
        <v>0</v>
      </c>
      <c r="AH49" s="8">
        <f t="shared" si="1"/>
        <v>80</v>
      </c>
    </row>
    <row r="50" spans="1:34" ht="17.25" customHeight="1" x14ac:dyDescent="0.55000000000000004">
      <c r="A50" s="12" t="s">
        <v>85</v>
      </c>
      <c r="B50" s="12" t="s">
        <v>45</v>
      </c>
      <c r="C50" s="12">
        <v>3</v>
      </c>
      <c r="D50" s="25" t="s">
        <v>159</v>
      </c>
      <c r="E50" s="26" t="s">
        <v>160</v>
      </c>
      <c r="F50" s="12"/>
      <c r="G50" s="13">
        <f>IF(F50="",0,IF(F50="優勝",[6]現行XD用点数換算表!$B$2,IF(F50="準優勝",[6]現行XD用点数換算表!$C$2,IF(F50="ベスト4",[6]現行XD用点数換算表!$D$2,[6]現行XD用点数換算表!$E$2))))</f>
        <v>0</v>
      </c>
      <c r="H50" s="12"/>
      <c r="I50" s="8">
        <f>IF(H50="",0,IF(H50="優勝",[6]現行XD用点数換算表!$B$3,IF(H50="準優勝",[6]現行XD用点数換算表!$C$3,IF(H50="ベスト4",[6]現行XD用点数換算表!$D$3,[6]現行XD用点数換算表!$E$3))))</f>
        <v>0</v>
      </c>
      <c r="J50" s="12"/>
      <c r="K50" s="8">
        <f>IF(J50="",0,IF(J50="優勝",[5]現行XD用点数換算表!$B$4,IF(J50="準優勝",[5]現行XD用点数換算表!$C$4,IF(J50="ベスト4",[5]現行XD用点数換算表!$D$4,IF(J50="ベスト8",[5]現行XD用点数換算表!$E$4,IF(J50="ベスト16",[5]現行XD用点数換算表!$F$4,IF(J50="ベスト32",[5]現行XD用点数換算表!$G$4,"")))))))</f>
        <v>0</v>
      </c>
      <c r="L50" s="12"/>
      <c r="M50" s="8">
        <f>IF(L50="",0,IF(L50="優勝",[6]現行XD用点数換算表!$B$5,IF(L50="準優勝",[6]現行XD用点数換算表!$C$5,IF(L50="ベスト4",[6]現行XD用点数換算表!$D$5,IF(L50="ベスト8",[6]現行XD用点数換算表!$E$5,IF(L50="ベスト16",[6]現行XD用点数換算表!$F$5,IF(L50="ベスト32",[6]現行XD用点数換算表!$G$5,"")))))))</f>
        <v>0</v>
      </c>
      <c r="N50" s="12"/>
      <c r="O50" s="8">
        <f>IF(N50="",0,IF(N50="優勝",[6]現行XD用点数換算表!$B$6,IF(N50="準優勝",[6]現行XD用点数換算表!$C$6,IF(N50="ベスト4",[6]現行XD用点数換算表!$D$6,IF(N50="ベスト8",[6]現行XD用点数換算表!$E$6,IF(N50="ベスト16",[6]現行XD用点数換算表!$F$6,IF(N50="ベスト32",[6]現行XD用点数換算表!$G$6,"")))))))</f>
        <v>0</v>
      </c>
      <c r="P50" s="12"/>
      <c r="Q50" s="8">
        <f>IF(P50="",0,IF(P50="優勝",[6]現行XD用点数換算表!$B$7,IF(P50="準優勝",[6]現行XD用点数換算表!$C$7,IF(P50="ベスト4",[6]現行XD用点数換算表!$D$7,IF(P50="ベスト8",[6]現行XD用点数換算表!$E$7,[6]現行XD用点数換算表!$F$7)))))</f>
        <v>0</v>
      </c>
      <c r="R50" s="12"/>
      <c r="S50" s="8">
        <f>IF(R50="",0,IF(R50="優勝",[6]現行XD用点数換算表!$B$8,IF(R50="準優勝",[6]現行XD用点数換算表!$C$8,IF(R50="ベスト4",[6]現行XD用点数換算表!$D$8,IF(R50="ベスト8",[6]現行XD用点数換算表!$E$8,[6]現行XD用点数換算表!$F$8)))))</f>
        <v>0</v>
      </c>
      <c r="T50" s="12"/>
      <c r="U50" s="14">
        <f>IF(T50="",0,IF(T50="優勝",[6]現行XD用点数換算表!$B$13,IF(T50="準優勝",[6]現行XD用点数換算表!$C$13,IF(T50="ベスト4",[6]現行XD用点数換算表!$D$13,[6]現行XD用点数換算表!$E$13))))</f>
        <v>0</v>
      </c>
      <c r="V50" s="12"/>
      <c r="W50" s="8">
        <f>IF(V50="",0,IF(V50="優勝",[6]現行XD用点数換算表!$B$14,IF(V50="準優勝",[6]現行XD用点数換算表!$C$14,IF(V50="ベスト4",[6]現行XD用点数換算表!$D$14,[6]現行XD用点数換算表!$E$14))))</f>
        <v>0</v>
      </c>
      <c r="X50" s="12"/>
      <c r="Y50" s="8">
        <f>IF(X50="",0,IF(X50="優勝",[5]現行XD用点数換算表!$B$15,IF(X50="準優勝",[5]現行XD用点数換算表!$C$15,IF(X50="ベスト4",[5]現行XD用点数換算表!$D$15,IF(X50="ベスト8",[5]現行XD用点数換算表!$E$15,IF(X50="ベスト16",[5]現行XD用点数換算表!$F$15,IF(X50="ベスト32",[5]現行XD用点数換算表!$G$15,"")))))))</f>
        <v>0</v>
      </c>
      <c r="Z50" s="12"/>
      <c r="AA50" s="8">
        <f>IF(Z50="",0,IF(Z50="優勝",[6]現行XD用点数換算表!$B$16,IF(Z50="準優勝",[6]現行XD用点数換算表!$C$16,IF(Z50="ベスト4",[6]現行XD用点数換算表!$D$16,IF(Z50="ベスト8",[6]現行XD用点数換算表!$E$16,IF(Z50="ベスト16",[6]現行XD用点数換算表!$F$16,IF(Z50="ベスト32",[6]現行XD用点数換算表!$G$16,"")))))))</f>
        <v>0</v>
      </c>
      <c r="AB50" s="12" t="s">
        <v>4</v>
      </c>
      <c r="AC50" s="8">
        <f>IF(AB50="",0,IF(AB50="優勝",[6]現行XD用点数換算表!$B$17,IF(AB50="準優勝",[6]現行XD用点数換算表!$C$17,IF(AB50="ベスト4",[6]現行XD用点数換算表!$D$17,IF(AB50="ベスト8",[6]現行XD用点数換算表!$E$17,IF(AB50="ベスト16",[6]現行XD用点数換算表!$F$17,IF(AB50="ベスト32",[6]現行XD用点数換算表!$G$17,"")))))))</f>
        <v>72</v>
      </c>
      <c r="AD50" s="12"/>
      <c r="AE50" s="8">
        <f>IF(AD50="",0,IF(AD50="優勝",[6]現行XD用点数換算表!$B$18,IF(AD50="準優勝",[6]現行XD用点数換算表!$C$18,IF(AD50="ベスト4",[6]現行XD用点数換算表!$D$18,IF(AD50="ベスト8",[6]現行XD用点数換算表!$E$18,[6]現行XD用点数換算表!$F$18)))))</f>
        <v>0</v>
      </c>
      <c r="AF50" s="12"/>
      <c r="AG50" s="8">
        <f>IF(AF50="",0,IF(AF50="優勝",[6]現行XD用点数換算表!$B$19,IF(AF50="準優勝",[6]現行XD用点数換算表!$C$19,IF(AF50="ベスト4",[6]現行XD用点数換算表!$D$19,IF(AF50="ベスト8",[6]現行XD用点数換算表!$E$19,[6]現行XD用点数換算表!$F$19)))))</f>
        <v>0</v>
      </c>
      <c r="AH50" s="8">
        <f t="shared" si="1"/>
        <v>72</v>
      </c>
    </row>
    <row r="51" spans="1:34" ht="17.25" customHeight="1" x14ac:dyDescent="0.55000000000000004">
      <c r="A51" s="12" t="s">
        <v>86</v>
      </c>
      <c r="B51" s="12" t="s">
        <v>79</v>
      </c>
      <c r="C51" s="12">
        <v>4</v>
      </c>
      <c r="D51" s="25" t="s">
        <v>159</v>
      </c>
      <c r="E51" s="26" t="s">
        <v>160</v>
      </c>
      <c r="F51" s="12"/>
      <c r="G51" s="13">
        <f>IF(F51="",0,IF(F51="優勝",[6]現行XD用点数換算表!$B$2,IF(F51="準優勝",[6]現行XD用点数換算表!$C$2,IF(F51="ベスト4",[6]現行XD用点数換算表!$D$2,[6]現行XD用点数換算表!$E$2))))</f>
        <v>0</v>
      </c>
      <c r="H51" s="12"/>
      <c r="I51" s="8">
        <f>IF(H51="",0,IF(H51="優勝",[6]現行XD用点数換算表!$B$3,IF(H51="準優勝",[6]現行XD用点数換算表!$C$3,IF(H51="ベスト4",[6]現行XD用点数換算表!$D$3,[6]現行XD用点数換算表!$E$3))))</f>
        <v>0</v>
      </c>
      <c r="J51" s="12"/>
      <c r="K51" s="8">
        <f>IF(J51="",0,IF(J51="優勝",[5]現行XD用点数換算表!$B$4,IF(J51="準優勝",[5]現行XD用点数換算表!$C$4,IF(J51="ベスト4",[5]現行XD用点数換算表!$D$4,IF(J51="ベスト8",[5]現行XD用点数換算表!$E$4,IF(J51="ベスト16",[5]現行XD用点数換算表!$F$4,IF(J51="ベスト32",[5]現行XD用点数換算表!$G$4,"")))))))</f>
        <v>0</v>
      </c>
      <c r="L51" s="12"/>
      <c r="M51" s="8">
        <f>IF(L51="",0,IF(L51="優勝",[6]現行XD用点数換算表!$B$5,IF(L51="準優勝",[6]現行XD用点数換算表!$C$5,IF(L51="ベスト4",[6]現行XD用点数換算表!$D$5,IF(L51="ベスト8",[6]現行XD用点数換算表!$E$5,IF(L51="ベスト16",[6]現行XD用点数換算表!$F$5,IF(L51="ベスト32",[6]現行XD用点数換算表!$G$5,"")))))))</f>
        <v>0</v>
      </c>
      <c r="N51" s="12"/>
      <c r="O51" s="8">
        <f>IF(N51="",0,IF(N51="優勝",[6]現行XD用点数換算表!$B$6,IF(N51="準優勝",[6]現行XD用点数換算表!$C$6,IF(N51="ベスト4",[6]現行XD用点数換算表!$D$6,IF(N51="ベスト8",[6]現行XD用点数換算表!$E$6,IF(N51="ベスト16",[6]現行XD用点数換算表!$F$6,IF(N51="ベスト32",[6]現行XD用点数換算表!$G$6,"")))))))</f>
        <v>0</v>
      </c>
      <c r="P51" s="12"/>
      <c r="Q51" s="8">
        <f>IF(P51="",0,IF(P51="優勝",[6]現行XD用点数換算表!$B$7,IF(P51="準優勝",[6]現行XD用点数換算表!$C$7,IF(P51="ベスト4",[6]現行XD用点数換算表!$D$7,IF(P51="ベスト8",[6]現行XD用点数換算表!$E$7,[6]現行XD用点数換算表!$F$7)))))</f>
        <v>0</v>
      </c>
      <c r="R51" s="12"/>
      <c r="S51" s="8">
        <f>IF(R51="",0,IF(R51="優勝",[6]現行XD用点数換算表!$B$8,IF(R51="準優勝",[6]現行XD用点数換算表!$C$8,IF(R51="ベスト4",[6]現行XD用点数換算表!$D$8,IF(R51="ベスト8",[6]現行XD用点数換算表!$E$8,[6]現行XD用点数換算表!$F$8)))))</f>
        <v>0</v>
      </c>
      <c r="T51" s="12"/>
      <c r="U51" s="14">
        <f>IF(T51="",0,IF(T51="優勝",[6]現行XD用点数換算表!$B$13,IF(T51="準優勝",[6]現行XD用点数換算表!$C$13,IF(T51="ベスト4",[6]現行XD用点数換算表!$D$13,[6]現行XD用点数換算表!$E$13))))</f>
        <v>0</v>
      </c>
      <c r="V51" s="12"/>
      <c r="W51" s="8">
        <f>IF(V51="",0,IF(V51="優勝",[6]現行XD用点数換算表!$B$14,IF(V51="準優勝",[6]現行XD用点数換算表!$C$14,IF(V51="ベスト4",[6]現行XD用点数換算表!$D$14,[6]現行XD用点数換算表!$E$14))))</f>
        <v>0</v>
      </c>
      <c r="X51" s="12"/>
      <c r="Y51" s="8">
        <f>IF(X51="",0,IF(X51="優勝",[5]現行XD用点数換算表!$B$15,IF(X51="準優勝",[5]現行XD用点数換算表!$C$15,IF(X51="ベスト4",[5]現行XD用点数換算表!$D$15,IF(X51="ベスト8",[5]現行XD用点数換算表!$E$15,IF(X51="ベスト16",[5]現行XD用点数換算表!$F$15,IF(X51="ベスト32",[5]現行XD用点数換算表!$G$15,"")))))))</f>
        <v>0</v>
      </c>
      <c r="Z51" s="12"/>
      <c r="AA51" s="8">
        <f>IF(Z51="",0,IF(Z51="優勝",[6]現行XD用点数換算表!$B$16,IF(Z51="準優勝",[6]現行XD用点数換算表!$C$16,IF(Z51="ベスト4",[6]現行XD用点数換算表!$D$16,IF(Z51="ベスト8",[6]現行XD用点数換算表!$E$16,IF(Z51="ベスト16",[6]現行XD用点数換算表!$F$16,IF(Z51="ベスト32",[6]現行XD用点数換算表!$G$16,"")))))))</f>
        <v>0</v>
      </c>
      <c r="AB51" s="12" t="s">
        <v>4</v>
      </c>
      <c r="AC51" s="8">
        <f>IF(AB51="",0,IF(AB51="優勝",[6]現行XD用点数換算表!$B$17,IF(AB51="準優勝",[6]現行XD用点数換算表!$C$17,IF(AB51="ベスト4",[6]現行XD用点数換算表!$D$17,IF(AB51="ベスト8",[6]現行XD用点数換算表!$E$17,IF(AB51="ベスト16",[6]現行XD用点数換算表!$F$17,IF(AB51="ベスト32",[6]現行XD用点数換算表!$G$17,"")))))))</f>
        <v>72</v>
      </c>
      <c r="AD51" s="12"/>
      <c r="AE51" s="8">
        <f>IF(AD51="",0,IF(AD51="優勝",[6]現行XD用点数換算表!$B$18,IF(AD51="準優勝",[6]現行XD用点数換算表!$C$18,IF(AD51="ベスト4",[6]現行XD用点数換算表!$D$18,IF(AD51="ベスト8",[6]現行XD用点数換算表!$E$18,[6]現行XD用点数換算表!$F$18)))))</f>
        <v>0</v>
      </c>
      <c r="AF51" s="12"/>
      <c r="AG51" s="8">
        <f>IF(AF51="",0,IF(AF51="優勝",[6]現行XD用点数換算表!$B$19,IF(AF51="準優勝",[6]現行XD用点数換算表!$C$19,IF(AF51="ベスト4",[6]現行XD用点数換算表!$D$19,IF(AF51="ベスト8",[6]現行XD用点数換算表!$E$19,[6]現行XD用点数換算表!$F$19)))))</f>
        <v>0</v>
      </c>
      <c r="AH51" s="8">
        <f t="shared" si="1"/>
        <v>72</v>
      </c>
    </row>
    <row r="52" spans="1:34" ht="17.25" customHeight="1" x14ac:dyDescent="0.55000000000000004">
      <c r="A52" s="12" t="s">
        <v>87</v>
      </c>
      <c r="B52" s="12" t="s">
        <v>41</v>
      </c>
      <c r="C52" s="12">
        <v>1</v>
      </c>
      <c r="D52" s="25" t="s">
        <v>159</v>
      </c>
      <c r="E52" s="26" t="s">
        <v>160</v>
      </c>
      <c r="F52" s="12"/>
      <c r="G52" s="13">
        <f>IF(F52="",0,IF(F52="優勝",[6]現行XD用点数換算表!$B$2,IF(F52="準優勝",[6]現行XD用点数換算表!$C$2,IF(F52="ベスト4",[6]現行XD用点数換算表!$D$2,[6]現行XD用点数換算表!$E$2))))</f>
        <v>0</v>
      </c>
      <c r="H52" s="12" t="s">
        <v>2</v>
      </c>
      <c r="I52" s="8">
        <f>IF(H52="",0,IF(H52="優勝",[6]現行XD用点数換算表!$B$3,IF(H52="準優勝",[6]現行XD用点数換算表!$C$3,IF(H52="ベスト4",[6]現行XD用点数換算表!$D$3,[6]現行XD用点数換算表!$E$3))))</f>
        <v>70</v>
      </c>
      <c r="J52" s="12"/>
      <c r="K52" s="8">
        <f>IF(J52="",0,IF(J52="優勝",[5]現行XD用点数換算表!$B$4,IF(J52="準優勝",[5]現行XD用点数換算表!$C$4,IF(J52="ベスト4",[5]現行XD用点数換算表!$D$4,IF(J52="ベスト8",[5]現行XD用点数換算表!$E$4,IF(J52="ベスト16",[5]現行XD用点数換算表!$F$4,IF(J52="ベスト32",[5]現行XD用点数換算表!$G$4,"")))))))</f>
        <v>0</v>
      </c>
      <c r="L52" s="12"/>
      <c r="M52" s="8">
        <f>IF(L52="",0,IF(L52="優勝",[6]現行XD用点数換算表!$B$5,IF(L52="準優勝",[6]現行XD用点数換算表!$C$5,IF(L52="ベスト4",[6]現行XD用点数換算表!$D$5,IF(L52="ベスト8",[6]現行XD用点数換算表!$E$5,IF(L52="ベスト16",[6]現行XD用点数換算表!$F$5,IF(L52="ベスト32",[6]現行XD用点数換算表!$G$5,"")))))))</f>
        <v>0</v>
      </c>
      <c r="N52" s="12"/>
      <c r="O52" s="8">
        <f>IF(N52="",0,IF(N52="優勝",[6]現行XD用点数換算表!$B$6,IF(N52="準優勝",[6]現行XD用点数換算表!$C$6,IF(N52="ベスト4",[6]現行XD用点数換算表!$D$6,IF(N52="ベスト8",[6]現行XD用点数換算表!$E$6,IF(N52="ベスト16",[6]現行XD用点数換算表!$F$6,IF(N52="ベスト32",[6]現行XD用点数換算表!$G$6,"")))))))</f>
        <v>0</v>
      </c>
      <c r="P52" s="12"/>
      <c r="Q52" s="8">
        <f>IF(P52="",0,IF(P52="優勝",[6]現行XD用点数換算表!$B$7,IF(P52="準優勝",[6]現行XD用点数換算表!$C$7,IF(P52="ベスト4",[6]現行XD用点数換算表!$D$7,IF(P52="ベスト8",[6]現行XD用点数換算表!$E$7,[6]現行XD用点数換算表!$F$7)))))</f>
        <v>0</v>
      </c>
      <c r="R52" s="12"/>
      <c r="S52" s="8">
        <f>IF(R52="",0,IF(R52="優勝",[6]現行XD用点数換算表!$B$8,IF(R52="準優勝",[6]現行XD用点数換算表!$C$8,IF(R52="ベスト4",[6]現行XD用点数換算表!$D$8,IF(R52="ベスト8",[6]現行XD用点数換算表!$E$8,[6]現行XD用点数換算表!$F$8)))))</f>
        <v>0</v>
      </c>
      <c r="T52" s="12"/>
      <c r="U52" s="14">
        <f>IF(T52="",0,IF(T52="優勝",[6]現行XD用点数換算表!$B$13,IF(T52="準優勝",[6]現行XD用点数換算表!$C$13,IF(T52="ベスト4",[6]現行XD用点数換算表!$D$13,[6]現行XD用点数換算表!$E$13))))</f>
        <v>0</v>
      </c>
      <c r="V52" s="12"/>
      <c r="W52" s="8">
        <f>IF(V52="",0,IF(V52="優勝",[6]現行XD用点数換算表!$B$14,IF(V52="準優勝",[6]現行XD用点数換算表!$C$14,IF(V52="ベスト4",[6]現行XD用点数換算表!$D$14,[6]現行XD用点数換算表!$E$14))))</f>
        <v>0</v>
      </c>
      <c r="X52" s="12"/>
      <c r="Y52" s="8">
        <f>IF(X52="",0,IF(X52="優勝",[5]現行XD用点数換算表!$B$15,IF(X52="準優勝",[5]現行XD用点数換算表!$C$15,IF(X52="ベスト4",[5]現行XD用点数換算表!$D$15,IF(X52="ベスト8",[5]現行XD用点数換算表!$E$15,IF(X52="ベスト16",[5]現行XD用点数換算表!$F$15,IF(X52="ベスト32",[5]現行XD用点数換算表!$G$15,"")))))))</f>
        <v>0</v>
      </c>
      <c r="Z52" s="12"/>
      <c r="AA52" s="8">
        <f>IF(Z52="",0,IF(Z52="優勝",[6]現行XD用点数換算表!$B$16,IF(Z52="準優勝",[6]現行XD用点数換算表!$C$16,IF(Z52="ベスト4",[6]現行XD用点数換算表!$D$16,IF(Z52="ベスト8",[6]現行XD用点数換算表!$E$16,IF(Z52="ベスト16",[6]現行XD用点数換算表!$F$16,IF(Z52="ベスト32",[6]現行XD用点数換算表!$G$16,"")))))))</f>
        <v>0</v>
      </c>
      <c r="AB52" s="12"/>
      <c r="AC52" s="8">
        <f>IF(AB52="",0,IF(AB52="優勝",[6]現行XD用点数換算表!$B$17,IF(AB52="準優勝",[6]現行XD用点数換算表!$C$17,IF(AB52="ベスト4",[6]現行XD用点数換算表!$D$17,IF(AB52="ベスト8",[6]現行XD用点数換算表!$E$17,IF(AB52="ベスト16",[6]現行XD用点数換算表!$F$17,IF(AB52="ベスト32",[6]現行XD用点数換算表!$G$17,"")))))))</f>
        <v>0</v>
      </c>
      <c r="AD52" s="12"/>
      <c r="AE52" s="8">
        <f>IF(AD52="",0,IF(AD52="優勝",[6]現行XD用点数換算表!$B$18,IF(AD52="準優勝",[6]現行XD用点数換算表!$C$18,IF(AD52="ベスト4",[6]現行XD用点数換算表!$D$18,IF(AD52="ベスト8",[6]現行XD用点数換算表!$E$18,[6]現行XD用点数換算表!$F$18)))))</f>
        <v>0</v>
      </c>
      <c r="AF52" s="12"/>
      <c r="AG52" s="8">
        <f>IF(AF52="",0,IF(AF52="優勝",[6]現行XD用点数換算表!$B$19,IF(AF52="準優勝",[6]現行XD用点数換算表!$C$19,IF(AF52="ベスト4",[6]現行XD用点数換算表!$D$19,IF(AF52="ベスト8",[6]現行XD用点数換算表!$E$19,[6]現行XD用点数換算表!$F$19)))))</f>
        <v>0</v>
      </c>
      <c r="AH52" s="8">
        <f t="shared" si="1"/>
        <v>70</v>
      </c>
    </row>
    <row r="53" spans="1:34" ht="17.25" customHeight="1" x14ac:dyDescent="0.55000000000000004">
      <c r="A53" s="12" t="s">
        <v>88</v>
      </c>
      <c r="B53" s="12" t="s">
        <v>41</v>
      </c>
      <c r="C53" s="12">
        <v>1</v>
      </c>
      <c r="D53" s="25" t="s">
        <v>159</v>
      </c>
      <c r="E53" s="26" t="s">
        <v>160</v>
      </c>
      <c r="F53" s="12" t="s">
        <v>2</v>
      </c>
      <c r="G53" s="13">
        <f>IF(F53="",0,IF(F53="優勝",[6]現行XD用点数換算表!$B$2,IF(F53="準優勝",[6]現行XD用点数換算表!$C$2,IF(F53="ベスト4",[6]現行XD用点数換算表!$D$2,[6]現行XD用点数換算表!$E$2))))</f>
        <v>50</v>
      </c>
      <c r="H53" s="12" t="s">
        <v>2</v>
      </c>
      <c r="I53" s="8">
        <f>IF(H53="",0,IF(H53="優勝",[6]現行XD用点数換算表!$B$3,IF(H53="準優勝",[6]現行XD用点数換算表!$C$3,IF(H53="ベスト4",[6]現行XD用点数換算表!$D$3,[6]現行XD用点数換算表!$E$3))))</f>
        <v>70</v>
      </c>
      <c r="J53" s="12"/>
      <c r="K53" s="8">
        <f>IF(J53="",0,IF(J53="優勝",[5]現行XD用点数換算表!$B$4,IF(J53="準優勝",[5]現行XD用点数換算表!$C$4,IF(J53="ベスト4",[5]現行XD用点数換算表!$D$4,IF(J53="ベスト8",[5]現行XD用点数換算表!$E$4,IF(J53="ベスト16",[5]現行XD用点数換算表!$F$4,IF(J53="ベスト32",[5]現行XD用点数換算表!$G$4,"")))))))</f>
        <v>0</v>
      </c>
      <c r="L53" s="12"/>
      <c r="M53" s="8">
        <f>IF(L53="",0,IF(L53="優勝",[6]現行XD用点数換算表!$B$5,IF(L53="準優勝",[6]現行XD用点数換算表!$C$5,IF(L53="ベスト4",[6]現行XD用点数換算表!$D$5,IF(L53="ベスト8",[6]現行XD用点数換算表!$E$5,IF(L53="ベスト16",[6]現行XD用点数換算表!$F$5,IF(L53="ベスト32",[6]現行XD用点数換算表!$G$5,"")))))))</f>
        <v>0</v>
      </c>
      <c r="N53" s="12"/>
      <c r="O53" s="8">
        <f>IF(N53="",0,IF(N53="優勝",[6]現行XD用点数換算表!$B$6,IF(N53="準優勝",[6]現行XD用点数換算表!$C$6,IF(N53="ベスト4",[6]現行XD用点数換算表!$D$6,IF(N53="ベスト8",[6]現行XD用点数換算表!$E$6,IF(N53="ベスト16",[6]現行XD用点数換算表!$F$6,IF(N53="ベスト32",[6]現行XD用点数換算表!$G$6,"")))))))</f>
        <v>0</v>
      </c>
      <c r="P53" s="12"/>
      <c r="Q53" s="8">
        <f>IF(P53="",0,IF(P53="優勝",[6]現行XD用点数換算表!$B$7,IF(P53="準優勝",[6]現行XD用点数換算表!$C$7,IF(P53="ベスト4",[6]現行XD用点数換算表!$D$7,IF(P53="ベスト8",[6]現行XD用点数換算表!$E$7,[6]現行XD用点数換算表!$F$7)))))</f>
        <v>0</v>
      </c>
      <c r="R53" s="12"/>
      <c r="S53" s="8">
        <f>IF(R53="",0,IF(R53="優勝",[6]現行XD用点数換算表!$B$8,IF(R53="準優勝",[6]現行XD用点数換算表!$C$8,IF(R53="ベスト4",[6]現行XD用点数換算表!$D$8,IF(R53="ベスト8",[6]現行XD用点数換算表!$E$8,[6]現行XD用点数換算表!$F$8)))))</f>
        <v>0</v>
      </c>
      <c r="T53" s="12"/>
      <c r="U53" s="14">
        <f>IF(T53="",0,IF(T53="優勝",[6]現行XD用点数換算表!$B$13,IF(T53="準優勝",[6]現行XD用点数換算表!$C$13,IF(T53="ベスト4",[6]現行XD用点数換算表!$D$13,[6]現行XD用点数換算表!$E$13))))</f>
        <v>0</v>
      </c>
      <c r="V53" s="12"/>
      <c r="W53" s="8">
        <f>IF(V53="",0,IF(V53="優勝",[6]現行XD用点数換算表!$B$14,IF(V53="準優勝",[6]現行XD用点数換算表!$C$14,IF(V53="ベスト4",[6]現行XD用点数換算表!$D$14,[6]現行XD用点数換算表!$E$14))))</f>
        <v>0</v>
      </c>
      <c r="X53" s="12"/>
      <c r="Y53" s="8">
        <f>IF(X53="",0,IF(X53="優勝",[5]現行XD用点数換算表!$B$15,IF(X53="準優勝",[5]現行XD用点数換算表!$C$15,IF(X53="ベスト4",[5]現行XD用点数換算表!$D$15,IF(X53="ベスト8",[5]現行XD用点数換算表!$E$15,IF(X53="ベスト16",[5]現行XD用点数換算表!$F$15,IF(X53="ベスト32",[5]現行XD用点数換算表!$G$15,"")))))))</f>
        <v>0</v>
      </c>
      <c r="Z53" s="12"/>
      <c r="AA53" s="8">
        <f>IF(Z53="",0,IF(Z53="優勝",[6]現行XD用点数換算表!$B$16,IF(Z53="準優勝",[6]現行XD用点数換算表!$C$16,IF(Z53="ベスト4",[6]現行XD用点数換算表!$D$16,IF(Z53="ベスト8",[6]現行XD用点数換算表!$E$16,IF(Z53="ベスト16",[6]現行XD用点数換算表!$F$16,IF(Z53="ベスト32",[6]現行XD用点数換算表!$G$16,"")))))))</f>
        <v>0</v>
      </c>
      <c r="AB53" s="12"/>
      <c r="AC53" s="8">
        <f>IF(AB53="",0,IF(AB53="優勝",[6]現行XD用点数換算表!$B$17,IF(AB53="準優勝",[6]現行XD用点数換算表!$C$17,IF(AB53="ベスト4",[6]現行XD用点数換算表!$D$17,IF(AB53="ベスト8",[6]現行XD用点数換算表!$E$17,IF(AB53="ベスト16",[6]現行XD用点数換算表!$F$17,IF(AB53="ベスト32",[6]現行XD用点数換算表!$G$17,"")))))))</f>
        <v>0</v>
      </c>
      <c r="AD53" s="12"/>
      <c r="AE53" s="8">
        <f>IF(AD53="",0,IF(AD53="優勝",[6]現行XD用点数換算表!$B$18,IF(AD53="準優勝",[6]現行XD用点数換算表!$C$18,IF(AD53="ベスト4",[6]現行XD用点数換算表!$D$18,IF(AD53="ベスト8",[6]現行XD用点数換算表!$E$18,[6]現行XD用点数換算表!$F$18)))))</f>
        <v>0</v>
      </c>
      <c r="AF53" s="12"/>
      <c r="AG53" s="8">
        <f>IF(AF53="",0,IF(AF53="優勝",[6]現行XD用点数換算表!$B$19,IF(AF53="準優勝",[6]現行XD用点数換算表!$C$19,IF(AF53="ベスト4",[6]現行XD用点数換算表!$D$19,IF(AF53="ベスト8",[6]現行XD用点数換算表!$E$19,[6]現行XD用点数換算表!$F$19)))))</f>
        <v>0</v>
      </c>
      <c r="AH53" s="8">
        <f t="shared" si="1"/>
        <v>70</v>
      </c>
    </row>
    <row r="54" spans="1:34" ht="17.25" customHeight="1" x14ac:dyDescent="0.55000000000000004">
      <c r="A54" s="12" t="s">
        <v>189</v>
      </c>
      <c r="B54" s="12" t="s">
        <v>190</v>
      </c>
      <c r="C54" s="12">
        <v>1</v>
      </c>
      <c r="D54" s="29" t="s">
        <v>200</v>
      </c>
      <c r="E54" s="40" t="s">
        <v>34</v>
      </c>
      <c r="F54" s="12"/>
      <c r="G54" s="13">
        <f>IF(F54="",0,IF(F54="優勝",[1]現行XD用点数換算表!$B$2,IF(F54="準優勝",[1]現行XD用点数換算表!$C$2,IF(F54="ベスト4",[1]現行XD用点数換算表!$D$2,[1]現行XD用点数換算表!$E$2))))</f>
        <v>0</v>
      </c>
      <c r="H54" s="12" t="s">
        <v>2</v>
      </c>
      <c r="I54" s="8">
        <f>IF(H54="",0,IF(H54="優勝",[1]現行XD用点数換算表!$B$3,IF(H54="準優勝",[1]現行XD用点数換算表!$C$3,IF(H54="ベスト4",[1]現行XD用点数換算表!$D$3,[1]現行XD用点数換算表!$E$3))))</f>
        <v>70</v>
      </c>
      <c r="J54" s="12"/>
      <c r="K54" s="8">
        <f>IF(J54="",0,IF(J54="優勝",[2]現行XD用点数換算表!$B$4,IF(J54="準優勝",[2]現行XD用点数換算表!$C$4,IF(J54="ベスト4",[2]現行XD用点数換算表!$D$4,IF(J54="ベスト8",[2]現行XD用点数換算表!$E$4,IF(J54="ベスト16",[2]現行XD用点数換算表!$F$4,IF(J54="ベスト32",[2]現行XD用点数換算表!$G$4,"")))))))</f>
        <v>0</v>
      </c>
      <c r="L54" s="12"/>
      <c r="M54" s="8">
        <f>IF(L54="",0,IF(L54="優勝",[1]現行XD用点数換算表!$B$5,IF(L54="準優勝",[1]現行XD用点数換算表!$C$5,IF(L54="ベスト4",[1]現行XD用点数換算表!$D$5,IF(L54="ベスト8",[1]現行XD用点数換算表!$E$5,IF(L54="ベスト16",[1]現行XD用点数換算表!$F$5,IF(L54="ベスト32",[1]現行XD用点数換算表!$G$5,"")))))))</f>
        <v>0</v>
      </c>
      <c r="N54" s="12"/>
      <c r="O54" s="8">
        <f>IF(N54="",0,IF(N54="優勝",[1]現行XD用点数換算表!$B$6,IF(N54="準優勝",[1]現行XD用点数換算表!$C$6,IF(N54="ベスト4",[1]現行XD用点数換算表!$D$6,IF(N54="ベスト8",[1]現行XD用点数換算表!$E$6,IF(N54="ベスト16",[1]現行XD用点数換算表!$F$6,IF(N54="ベスト32",[1]現行XD用点数換算表!$G$6,"")))))))</f>
        <v>0</v>
      </c>
      <c r="P54" s="12"/>
      <c r="Q54" s="8">
        <f>IF(P54="",0,IF(P54="優勝",[1]現行XD用点数換算表!$B$7,IF(P54="準優勝",[1]現行XD用点数換算表!$C$7,IF(P54="ベスト4",[1]現行XD用点数換算表!$D$7,IF(P54="ベスト8",[1]現行XD用点数換算表!$E$7,[1]現行XD用点数換算表!$F$7)))))</f>
        <v>0</v>
      </c>
      <c r="R54" s="12"/>
      <c r="S54" s="8">
        <f>IF(R54="",0,IF(R54="優勝",[1]現行XD用点数換算表!$B$8,IF(R54="準優勝",[1]現行XD用点数換算表!$C$8,IF(R54="ベスト4",[1]現行XD用点数換算表!$D$8,IF(R54="ベスト8",[1]現行XD用点数換算表!$E$8,[1]現行XD用点数換算表!$F$8)))))</f>
        <v>0</v>
      </c>
      <c r="T54" s="12"/>
      <c r="U54" s="14">
        <f>IF(T54="",0,IF(T54="優勝",[1]現行XD用点数換算表!$B$13,IF(T54="準優勝",[1]現行XD用点数換算表!$C$13,IF(T54="ベスト4",[1]現行XD用点数換算表!$D$13,[1]現行XD用点数換算表!$E$13))))</f>
        <v>0</v>
      </c>
      <c r="V54" s="12"/>
      <c r="W54" s="8">
        <f>IF(V54="",0,IF(V54="優勝",[1]現行XD用点数換算表!$B$14,IF(V54="準優勝",[1]現行XD用点数換算表!$C$14,IF(V54="ベスト4",[1]現行XD用点数換算表!$D$14,[1]現行XD用点数換算表!$E$14))))</f>
        <v>0</v>
      </c>
      <c r="X54" s="12"/>
      <c r="Y54" s="8">
        <f>IF(X54="",0,IF(X54="優勝",[2]現行XD用点数換算表!$B$15,IF(X54="準優勝",[2]現行XD用点数換算表!$C$15,IF(X54="ベスト4",[2]現行XD用点数換算表!$D$15,IF(X54="ベスト8",[2]現行XD用点数換算表!$E$15,IF(X54="ベスト16",[2]現行XD用点数換算表!$F$15,IF(X54="ベスト32",[2]現行XD用点数換算表!$G$15,"")))))))</f>
        <v>0</v>
      </c>
      <c r="Z54" s="12"/>
      <c r="AA54" s="8">
        <f>IF(Z54="",0,IF(Z54="優勝",[1]現行XD用点数換算表!$B$16,IF(Z54="準優勝",[1]現行XD用点数換算表!$C$16,IF(Z54="ベスト4",[1]現行XD用点数換算表!$D$16,IF(Z54="ベスト8",[1]現行XD用点数換算表!$E$16,IF(Z54="ベスト16",[1]現行XD用点数換算表!$F$16,IF(Z54="ベスト32",[1]現行XD用点数換算表!$G$16,"")))))))</f>
        <v>0</v>
      </c>
      <c r="AB54" s="12"/>
      <c r="AC54" s="8">
        <f>IF(AB54="",0,IF(AB54="優勝",[1]現行XD用点数換算表!$B$17,IF(AB54="準優勝",[1]現行XD用点数換算表!$C$17,IF(AB54="ベスト4",[1]現行XD用点数換算表!$D$17,IF(AB54="ベスト8",[1]現行XD用点数換算表!$E$17,IF(AB54="ベスト16",[1]現行XD用点数換算表!$F$17,IF(AB54="ベスト32",[1]現行XD用点数換算表!$G$17,"")))))))</f>
        <v>0</v>
      </c>
      <c r="AD54" s="12"/>
      <c r="AE54" s="8">
        <f>IF(AD54="",0,IF(AD54="優勝",[1]現行XD用点数換算表!$B$18,IF(AD54="準優勝",[1]現行XD用点数換算表!$C$18,IF(AD54="ベスト4",[1]現行XD用点数換算表!$D$18,IF(AD54="ベスト8",[1]現行XD用点数換算表!$E$18,[1]現行XD用点数換算表!$F$18)))))</f>
        <v>0</v>
      </c>
      <c r="AF54" s="12"/>
      <c r="AG54" s="8">
        <f>IF(AF54="",0,IF(AF54="優勝",[1]現行XD用点数換算表!$B$19,IF(AF54="準優勝",[1]現行XD用点数換算表!$C$19,IF(AF54="ベスト4",[1]現行XD用点数換算表!$D$19,IF(AF54="ベスト8",[1]現行XD用点数換算表!$E$19,[1]現行XD用点数換算表!$F$19)))))</f>
        <v>0</v>
      </c>
      <c r="AH54" s="8">
        <f t="shared" si="1"/>
        <v>70</v>
      </c>
    </row>
    <row r="55" spans="1:34" ht="17.25" customHeight="1" x14ac:dyDescent="0.55000000000000004">
      <c r="A55" s="12" t="s">
        <v>89</v>
      </c>
      <c r="B55" s="12" t="s">
        <v>79</v>
      </c>
      <c r="C55" s="12">
        <v>2</v>
      </c>
      <c r="D55" s="25" t="s">
        <v>159</v>
      </c>
      <c r="E55" s="26" t="s">
        <v>160</v>
      </c>
      <c r="F55" s="12"/>
      <c r="G55" s="13">
        <f>IF(F55="",0,IF(F55="優勝",[6]現行XD用点数換算表!$B$2,IF(F55="準優勝",[6]現行XD用点数換算表!$C$2,IF(F55="ベスト4",[6]現行XD用点数換算表!$D$2,[6]現行XD用点数換算表!$E$2))))</f>
        <v>0</v>
      </c>
      <c r="H55" s="12"/>
      <c r="I55" s="8">
        <f>IF(H55="",0,IF(H55="優勝",[6]現行XD用点数換算表!$B$3,IF(H55="準優勝",[6]現行XD用点数換算表!$C$3,IF(H55="ベスト4",[6]現行XD用点数換算表!$D$3,[6]現行XD用点数換算表!$E$3))))</f>
        <v>0</v>
      </c>
      <c r="J55" s="12"/>
      <c r="K55" s="8">
        <f>IF(J55="",0,IF(J55="優勝",[5]現行XD用点数換算表!$B$4,IF(J55="準優勝",[5]現行XD用点数換算表!$C$4,IF(J55="ベスト4",[5]現行XD用点数換算表!$D$4,IF(J55="ベスト8",[5]現行XD用点数換算表!$E$4,IF(J55="ベスト16",[5]現行XD用点数換算表!$F$4,IF(J55="ベスト32",[5]現行XD用点数換算表!$G$4,"")))))))</f>
        <v>0</v>
      </c>
      <c r="L55" s="12"/>
      <c r="M55" s="8">
        <f>IF(L55="",0,IF(L55="優勝",[6]現行XD用点数換算表!$B$5,IF(L55="準優勝",[6]現行XD用点数換算表!$C$5,IF(L55="ベスト4",[6]現行XD用点数換算表!$D$5,IF(L55="ベスト8",[6]現行XD用点数換算表!$E$5,IF(L55="ベスト16",[6]現行XD用点数換算表!$F$5,IF(L55="ベスト32",[6]現行XD用点数換算表!$G$5,"")))))))</f>
        <v>0</v>
      </c>
      <c r="N55" s="12" t="s">
        <v>5</v>
      </c>
      <c r="O55" s="8">
        <f>IF(N55="",0,IF(N55="優勝",[6]現行XD用点数換算表!$B$6,IF(N55="準優勝",[6]現行XD用点数換算表!$C$6,IF(N55="ベスト4",[6]現行XD用点数換算表!$D$6,IF(N55="ベスト8",[6]現行XD用点数換算表!$E$6,IF(N55="ベスト16",[6]現行XD用点数換算表!$F$6,IF(N55="ベスト32",[6]現行XD用点数換算表!$G$6,"")))))))</f>
        <v>30</v>
      </c>
      <c r="P55" s="12"/>
      <c r="Q55" s="8">
        <f>IF(P55="",0,IF(P55="優勝",[6]現行XD用点数換算表!$B$7,IF(P55="準優勝",[6]現行XD用点数換算表!$C$7,IF(P55="ベスト4",[6]現行XD用点数換算表!$D$7,IF(P55="ベスト8",[6]現行XD用点数換算表!$E$7,[6]現行XD用点数換算表!$F$7)))))</f>
        <v>0</v>
      </c>
      <c r="R55" s="12"/>
      <c r="S55" s="8">
        <f>IF(R55="",0,IF(R55="優勝",[6]現行XD用点数換算表!$B$8,IF(R55="準優勝",[6]現行XD用点数換算表!$C$8,IF(R55="ベスト4",[6]現行XD用点数換算表!$D$8,IF(R55="ベスト8",[6]現行XD用点数換算表!$E$8,[6]現行XD用点数換算表!$F$8)))))</f>
        <v>0</v>
      </c>
      <c r="T55" s="12" t="s">
        <v>3</v>
      </c>
      <c r="U55" s="14">
        <f>IF(T55="",0,IF(T55="優勝",[6]現行XD用点数換算表!$B$13,IF(T55="準優勝",[6]現行XD用点数換算表!$C$13,IF(T55="ベスト4",[6]現行XD用点数換算表!$D$13,[6]現行XD用点数換算表!$E$13))))</f>
        <v>16</v>
      </c>
      <c r="V55" s="12" t="s">
        <v>3</v>
      </c>
      <c r="W55" s="8">
        <f>IF(V55="",0,IF(V55="優勝",[6]現行XD用点数換算表!$B$14,IF(V55="準優勝",[6]現行XD用点数換算表!$C$14,IF(V55="ベスト4",[6]現行XD用点数換算表!$D$14,[6]現行XD用点数換算表!$E$14))))</f>
        <v>24</v>
      </c>
      <c r="X55" s="12"/>
      <c r="Y55" s="8">
        <f>IF(X55="",0,IF(X55="優勝",[5]現行XD用点数換算表!$B$15,IF(X55="準優勝",[5]現行XD用点数換算表!$C$15,IF(X55="ベスト4",[5]現行XD用点数換算表!$D$15,IF(X55="ベスト8",[5]現行XD用点数換算表!$E$15,IF(X55="ベスト16",[5]現行XD用点数換算表!$F$15,IF(X55="ベスト32",[5]現行XD用点数換算表!$G$15,"")))))))</f>
        <v>0</v>
      </c>
      <c r="Z55" s="12"/>
      <c r="AA55" s="8">
        <f>IF(Z55="",0,IF(Z55="優勝",[6]現行XD用点数換算表!$B$16,IF(Z55="準優勝",[6]現行XD用点数換算表!$C$16,IF(Z55="ベスト4",[6]現行XD用点数換算表!$D$16,IF(Z55="ベスト8",[6]現行XD用点数換算表!$E$16,IF(Z55="ベスト16",[6]現行XD用点数換算表!$F$16,IF(Z55="ベスト32",[6]現行XD用点数換算表!$G$16,"")))))))</f>
        <v>0</v>
      </c>
      <c r="AB55" s="12"/>
      <c r="AC55" s="8">
        <f>IF(AB55="",0,IF(AB55="優勝",[6]現行XD用点数換算表!$B$17,IF(AB55="準優勝",[6]現行XD用点数換算表!$C$17,IF(AB55="ベスト4",[6]現行XD用点数換算表!$D$17,IF(AB55="ベスト8",[6]現行XD用点数換算表!$E$17,IF(AB55="ベスト16",[6]現行XD用点数換算表!$F$17,IF(AB55="ベスト32",[6]現行XD用点数換算表!$G$17,"")))))))</f>
        <v>0</v>
      </c>
      <c r="AD55" s="12"/>
      <c r="AE55" s="8">
        <f>IF(AD55="",0,IF(AD55="優勝",[6]現行XD用点数換算表!$B$18,IF(AD55="準優勝",[6]現行XD用点数換算表!$C$18,IF(AD55="ベスト4",[6]現行XD用点数換算表!$D$18,IF(AD55="ベスト8",[6]現行XD用点数換算表!$E$18,[6]現行XD用点数換算表!$F$18)))))</f>
        <v>0</v>
      </c>
      <c r="AF55" s="12"/>
      <c r="AG55" s="8">
        <f>IF(AF55="",0,IF(AF55="優勝",[6]現行XD用点数換算表!$B$19,IF(AF55="準優勝",[6]現行XD用点数換算表!$C$19,IF(AF55="ベスト4",[6]現行XD用点数換算表!$D$19,IF(AF55="ベスト8",[6]現行XD用点数換算表!$E$19,[6]現行XD用点数換算表!$F$19)))))</f>
        <v>0</v>
      </c>
      <c r="AH55" s="8">
        <f t="shared" si="1"/>
        <v>54</v>
      </c>
    </row>
    <row r="56" spans="1:34" ht="17.25" customHeight="1" x14ac:dyDescent="0.55000000000000004">
      <c r="A56" s="12" t="s">
        <v>90</v>
      </c>
      <c r="B56" s="12" t="s">
        <v>47</v>
      </c>
      <c r="C56" s="12">
        <v>1</v>
      </c>
      <c r="D56" s="25" t="s">
        <v>159</v>
      </c>
      <c r="E56" s="26" t="s">
        <v>160</v>
      </c>
      <c r="F56" s="12"/>
      <c r="G56" s="13">
        <f>IF(F56="",0,IF(F56="優勝",[6]現行XD用点数換算表!$B$2,IF(F56="準優勝",[6]現行XD用点数換算表!$C$2,IF(F56="ベスト4",[6]現行XD用点数換算表!$D$2,[6]現行XD用点数換算表!$E$2))))</f>
        <v>0</v>
      </c>
      <c r="H56" s="12" t="s">
        <v>3</v>
      </c>
      <c r="I56" s="8">
        <f>IF(H56="",0,IF(H56="優勝",[6]現行XD用点数換算表!$B$3,IF(H56="準優勝",[6]現行XD用点数換算表!$C$3,IF(H56="ベスト4",[6]現行XD用点数換算表!$D$3,[6]現行XD用点数換算表!$E$3))))</f>
        <v>30</v>
      </c>
      <c r="J56" s="12"/>
      <c r="K56" s="8">
        <f>IF(J56="",0,IF(J56="優勝",[5]現行XD用点数換算表!$B$4,IF(J56="準優勝",[5]現行XD用点数換算表!$C$4,IF(J56="ベスト4",[5]現行XD用点数換算表!$D$4,IF(J56="ベスト8",[5]現行XD用点数換算表!$E$4,IF(J56="ベスト16",[5]現行XD用点数換算表!$F$4,IF(J56="ベスト32",[5]現行XD用点数換算表!$G$4,"")))))))</f>
        <v>0</v>
      </c>
      <c r="L56" s="12"/>
      <c r="M56" s="8">
        <f>IF(L56="",0,IF(L56="優勝",[6]現行XD用点数換算表!$B$5,IF(L56="準優勝",[6]現行XD用点数換算表!$C$5,IF(L56="ベスト4",[6]現行XD用点数換算表!$D$5,IF(L56="ベスト8",[6]現行XD用点数換算表!$E$5,IF(L56="ベスト16",[6]現行XD用点数換算表!$F$5,IF(L56="ベスト32",[6]現行XD用点数換算表!$G$5,"")))))))</f>
        <v>0</v>
      </c>
      <c r="N56" s="12"/>
      <c r="O56" s="8">
        <f>IF(N56="",0,IF(N56="優勝",[6]現行XD用点数換算表!$B$6,IF(N56="準優勝",[6]現行XD用点数換算表!$C$6,IF(N56="ベスト4",[6]現行XD用点数換算表!$D$6,IF(N56="ベスト8",[6]現行XD用点数換算表!$E$6,IF(N56="ベスト16",[6]現行XD用点数換算表!$F$6,IF(N56="ベスト32",[6]現行XD用点数換算表!$G$6,"")))))))</f>
        <v>0</v>
      </c>
      <c r="P56" s="12"/>
      <c r="Q56" s="8">
        <f>IF(P56="",0,IF(P56="優勝",[6]現行XD用点数換算表!$B$7,IF(P56="準優勝",[6]現行XD用点数換算表!$C$7,IF(P56="ベスト4",[6]現行XD用点数換算表!$D$7,IF(P56="ベスト8",[6]現行XD用点数換算表!$E$7,[6]現行XD用点数換算表!$F$7)))))</f>
        <v>0</v>
      </c>
      <c r="R56" s="12"/>
      <c r="S56" s="8">
        <f>IF(R56="",0,IF(R56="優勝",[6]現行XD用点数換算表!$B$8,IF(R56="準優勝",[6]現行XD用点数換算表!$C$8,IF(R56="ベスト4",[6]現行XD用点数換算表!$D$8,IF(R56="ベスト8",[6]現行XD用点数換算表!$E$8,[6]現行XD用点数換算表!$F$8)))))</f>
        <v>0</v>
      </c>
      <c r="T56" s="12" t="s">
        <v>3</v>
      </c>
      <c r="U56" s="14">
        <f>IF(T56="",0,IF(T56="優勝",[6]現行XD用点数換算表!$B$13,IF(T56="準優勝",[6]現行XD用点数換算表!$C$13,IF(T56="ベスト4",[6]現行XD用点数換算表!$D$13,[6]現行XD用点数換算表!$E$13))))</f>
        <v>16</v>
      </c>
      <c r="V56" s="12" t="s">
        <v>3</v>
      </c>
      <c r="W56" s="8">
        <f>IF(V56="",0,IF(V56="優勝",[6]現行XD用点数換算表!$B$14,IF(V56="準優勝",[6]現行XD用点数換算表!$C$14,IF(V56="ベスト4",[6]現行XD用点数換算表!$D$14,[6]現行XD用点数換算表!$E$14))))</f>
        <v>24</v>
      </c>
      <c r="X56" s="12"/>
      <c r="Y56" s="8">
        <f>IF(X56="",0,IF(X56="優勝",[5]現行XD用点数換算表!$B$15,IF(X56="準優勝",[5]現行XD用点数換算表!$C$15,IF(X56="ベスト4",[5]現行XD用点数換算表!$D$15,IF(X56="ベスト8",[5]現行XD用点数換算表!$E$15,IF(X56="ベスト16",[5]現行XD用点数換算表!$F$15,IF(X56="ベスト32",[5]現行XD用点数換算表!$G$15,"")))))))</f>
        <v>0</v>
      </c>
      <c r="Z56" s="12"/>
      <c r="AA56" s="8">
        <f>IF(Z56="",0,IF(Z56="優勝",[6]現行XD用点数換算表!$B$16,IF(Z56="準優勝",[6]現行XD用点数換算表!$C$16,IF(Z56="ベスト4",[6]現行XD用点数換算表!$D$16,IF(Z56="ベスト8",[6]現行XD用点数換算表!$E$16,IF(Z56="ベスト16",[6]現行XD用点数換算表!$F$16,IF(Z56="ベスト32",[6]現行XD用点数換算表!$G$16,"")))))))</f>
        <v>0</v>
      </c>
      <c r="AB56" s="12"/>
      <c r="AC56" s="8">
        <f>IF(AB56="",0,IF(AB56="優勝",[6]現行XD用点数換算表!$B$17,IF(AB56="準優勝",[6]現行XD用点数換算表!$C$17,IF(AB56="ベスト4",[6]現行XD用点数換算表!$D$17,IF(AB56="ベスト8",[6]現行XD用点数換算表!$E$17,IF(AB56="ベスト16",[6]現行XD用点数換算表!$F$17,IF(AB56="ベスト32",[6]現行XD用点数換算表!$G$17,"")))))))</f>
        <v>0</v>
      </c>
      <c r="AD56" s="12"/>
      <c r="AE56" s="8">
        <f>IF(AD56="",0,IF(AD56="優勝",[6]現行XD用点数換算表!$B$18,IF(AD56="準優勝",[6]現行XD用点数換算表!$C$18,IF(AD56="ベスト4",[6]現行XD用点数換算表!$D$18,IF(AD56="ベスト8",[6]現行XD用点数換算表!$E$18,[6]現行XD用点数換算表!$F$18)))))</f>
        <v>0</v>
      </c>
      <c r="AF56" s="12"/>
      <c r="AG56" s="8">
        <f>IF(AF56="",0,IF(AF56="優勝",[6]現行XD用点数換算表!$B$19,IF(AF56="準優勝",[6]現行XD用点数換算表!$C$19,IF(AF56="ベスト4",[6]現行XD用点数換算表!$D$19,IF(AF56="ベスト8",[6]現行XD用点数換算表!$E$19,[6]現行XD用点数換算表!$F$19)))))</f>
        <v>0</v>
      </c>
      <c r="AH56" s="8">
        <f t="shared" si="1"/>
        <v>54</v>
      </c>
    </row>
    <row r="57" spans="1:34" ht="17.25" customHeight="1" x14ac:dyDescent="0.55000000000000004">
      <c r="A57" s="12" t="s">
        <v>91</v>
      </c>
      <c r="B57" s="12" t="s">
        <v>43</v>
      </c>
      <c r="C57" s="12">
        <v>1</v>
      </c>
      <c r="D57" s="25" t="s">
        <v>159</v>
      </c>
      <c r="E57" s="26" t="s">
        <v>160</v>
      </c>
      <c r="F57" s="12" t="s">
        <v>2</v>
      </c>
      <c r="G57" s="13">
        <f>IF(F57="",0,IF(F57="優勝",[6]現行XD用点数換算表!$B$2,IF(F57="準優勝",[6]現行XD用点数換算表!$C$2,IF(F57="ベスト4",[6]現行XD用点数換算表!$D$2,[6]現行XD用点数換算表!$E$2))))</f>
        <v>50</v>
      </c>
      <c r="H57" s="12"/>
      <c r="I57" s="8">
        <f>IF(H57="",0,IF(H57="優勝",[6]現行XD用点数換算表!$B$3,IF(H57="準優勝",[6]現行XD用点数換算表!$C$3,IF(H57="ベスト4",[6]現行XD用点数換算表!$D$3,[6]現行XD用点数換算表!$E$3))))</f>
        <v>0</v>
      </c>
      <c r="J57" s="12"/>
      <c r="K57" s="8">
        <f>IF(J57="",0,IF(J57="優勝",[5]現行XD用点数換算表!$B$4,IF(J57="準優勝",[5]現行XD用点数換算表!$C$4,IF(J57="ベスト4",[5]現行XD用点数換算表!$D$4,IF(J57="ベスト8",[5]現行XD用点数換算表!$E$4,IF(J57="ベスト16",[5]現行XD用点数換算表!$F$4,IF(J57="ベスト32",[5]現行XD用点数換算表!$G$4,"")))))))</f>
        <v>0</v>
      </c>
      <c r="L57" s="12"/>
      <c r="M57" s="8">
        <f>IF(L57="",0,IF(L57="優勝",[6]現行XD用点数換算表!$B$5,IF(L57="準優勝",[6]現行XD用点数換算表!$C$5,IF(L57="ベスト4",[6]現行XD用点数換算表!$D$5,IF(L57="ベスト8",[6]現行XD用点数換算表!$E$5,IF(L57="ベスト16",[6]現行XD用点数換算表!$F$5,IF(L57="ベスト32",[6]現行XD用点数換算表!$G$5,"")))))))</f>
        <v>0</v>
      </c>
      <c r="N57" s="12"/>
      <c r="O57" s="8">
        <f>IF(N57="",0,IF(N57="優勝",[6]現行XD用点数換算表!$B$6,IF(N57="準優勝",[6]現行XD用点数換算表!$C$6,IF(N57="ベスト4",[6]現行XD用点数換算表!$D$6,IF(N57="ベスト8",[6]現行XD用点数換算表!$E$6,IF(N57="ベスト16",[6]現行XD用点数換算表!$F$6,IF(N57="ベスト32",[6]現行XD用点数換算表!$G$6,"")))))))</f>
        <v>0</v>
      </c>
      <c r="P57" s="12"/>
      <c r="Q57" s="8">
        <f>IF(P57="",0,IF(P57="優勝",[6]現行XD用点数換算表!$B$7,IF(P57="準優勝",[6]現行XD用点数換算表!$C$7,IF(P57="ベスト4",[6]現行XD用点数換算表!$D$7,IF(P57="ベスト8",[6]現行XD用点数換算表!$E$7,[6]現行XD用点数換算表!$F$7)))))</f>
        <v>0</v>
      </c>
      <c r="R57" s="12"/>
      <c r="S57" s="8">
        <f>IF(R57="",0,IF(R57="優勝",[6]現行XD用点数換算表!$B$8,IF(R57="準優勝",[6]現行XD用点数換算表!$C$8,IF(R57="ベスト4",[6]現行XD用点数換算表!$D$8,IF(R57="ベスト8",[6]現行XD用点数換算表!$E$8,[6]現行XD用点数換算表!$F$8)))))</f>
        <v>0</v>
      </c>
      <c r="T57" s="12"/>
      <c r="U57" s="14">
        <f>IF(T57="",0,IF(T57="優勝",[6]現行XD用点数換算表!$B$13,IF(T57="準優勝",[6]現行XD用点数換算表!$C$13,IF(T57="ベスト4",[6]現行XD用点数換算表!$D$13,[6]現行XD用点数換算表!$E$13))))</f>
        <v>0</v>
      </c>
      <c r="V57" s="12"/>
      <c r="W57" s="8">
        <f>IF(V57="",0,IF(V57="優勝",[6]現行XD用点数換算表!$B$14,IF(V57="準優勝",[6]現行XD用点数換算表!$C$14,IF(V57="ベスト4",[6]現行XD用点数換算表!$D$14,[6]現行XD用点数換算表!$E$14))))</f>
        <v>0</v>
      </c>
      <c r="X57" s="12"/>
      <c r="Y57" s="8">
        <f>IF(X57="",0,IF(X57="優勝",[5]現行XD用点数換算表!$B$15,IF(X57="準優勝",[5]現行XD用点数換算表!$C$15,IF(X57="ベスト4",[5]現行XD用点数換算表!$D$15,IF(X57="ベスト8",[5]現行XD用点数換算表!$E$15,IF(X57="ベスト16",[5]現行XD用点数換算表!$F$15,IF(X57="ベスト32",[5]現行XD用点数換算表!$G$15,"")))))))</f>
        <v>0</v>
      </c>
      <c r="Z57" s="12"/>
      <c r="AA57" s="8">
        <f>IF(Z57="",0,IF(Z57="優勝",[6]現行XD用点数換算表!$B$16,IF(Z57="準優勝",[6]現行XD用点数換算表!$C$16,IF(Z57="ベスト4",[6]現行XD用点数換算表!$D$16,IF(Z57="ベスト8",[6]現行XD用点数換算表!$E$16,IF(Z57="ベスト16",[6]現行XD用点数換算表!$F$16,IF(Z57="ベスト32",[6]現行XD用点数換算表!$G$16,"")))))))</f>
        <v>0</v>
      </c>
      <c r="AB57" s="12"/>
      <c r="AC57" s="8">
        <f>IF(AB57="",0,IF(AB57="優勝",[6]現行XD用点数換算表!$B$17,IF(AB57="準優勝",[6]現行XD用点数換算表!$C$17,IF(AB57="ベスト4",[6]現行XD用点数換算表!$D$17,IF(AB57="ベスト8",[6]現行XD用点数換算表!$E$17,IF(AB57="ベスト16",[6]現行XD用点数換算表!$F$17,IF(AB57="ベスト32",[6]現行XD用点数換算表!$G$17,"")))))))</f>
        <v>0</v>
      </c>
      <c r="AD57" s="12"/>
      <c r="AE57" s="8">
        <f>IF(AD57="",0,IF(AD57="優勝",[6]現行XD用点数換算表!$B$18,IF(AD57="準優勝",[6]現行XD用点数換算表!$C$18,IF(AD57="ベスト4",[6]現行XD用点数換算表!$D$18,IF(AD57="ベスト8",[6]現行XD用点数換算表!$E$18,[6]現行XD用点数換算表!$F$18)))))</f>
        <v>0</v>
      </c>
      <c r="AF57" s="12"/>
      <c r="AG57" s="8">
        <f>IF(AF57="",0,IF(AF57="優勝",[6]現行XD用点数換算表!$B$19,IF(AF57="準優勝",[6]現行XD用点数換算表!$C$19,IF(AF57="ベスト4",[6]現行XD用点数換算表!$D$19,IF(AF57="ベスト8",[6]現行XD用点数換算表!$E$19,[6]現行XD用点数換算表!$F$19)))))</f>
        <v>0</v>
      </c>
      <c r="AH57" s="8">
        <f t="shared" si="1"/>
        <v>50</v>
      </c>
    </row>
    <row r="58" spans="1:34" ht="17.25" customHeight="1" x14ac:dyDescent="0.55000000000000004">
      <c r="A58" s="12" t="s">
        <v>191</v>
      </c>
      <c r="B58" s="12" t="s">
        <v>192</v>
      </c>
      <c r="C58" s="12">
        <v>4</v>
      </c>
      <c r="D58" s="29" t="s">
        <v>200</v>
      </c>
      <c r="E58" s="40" t="s">
        <v>34</v>
      </c>
      <c r="F58" s="12"/>
      <c r="G58" s="13">
        <f>IF(F58="",0,IF(F58="優勝",[1]現行XD用点数換算表!$B$2,IF(F58="準優勝",[1]現行XD用点数換算表!$C$2,IF(F58="ベスト4",[1]現行XD用点数換算表!$D$2,[1]現行XD用点数換算表!$E$2))))</f>
        <v>0</v>
      </c>
      <c r="H58" s="12"/>
      <c r="I58" s="8">
        <f>IF(H58="",0,IF(H58="優勝",[1]現行XD用点数換算表!$B$3,IF(H58="準優勝",[1]現行XD用点数換算表!$C$3,IF(H58="ベスト4",[1]現行XD用点数換算表!$D$3,[1]現行XD用点数換算表!$E$3))))</f>
        <v>0</v>
      </c>
      <c r="J58" s="12"/>
      <c r="K58" s="8">
        <f>IF(J58="",0,IF(J58="優勝",[2]現行XD用点数換算表!$B$4,IF(J58="準優勝",[2]現行XD用点数換算表!$C$4,IF(J58="ベスト4",[2]現行XD用点数換算表!$D$4,IF(J58="ベスト8",[2]現行XD用点数換算表!$E$4,IF(J58="ベスト16",[2]現行XD用点数換算表!$F$4,IF(J58="ベスト32",[2]現行XD用点数換算表!$G$4,"")))))))</f>
        <v>0</v>
      </c>
      <c r="L58" s="12" t="s">
        <v>4</v>
      </c>
      <c r="M58" s="8">
        <f>IF(L58="",0,IF(L58="優勝",[1]現行XD用点数換算表!$B$5,IF(L58="準優勝",[1]現行XD用点数換算表!$C$5,IF(L58="ベスト4",[1]現行XD用点数換算表!$D$5,IF(L58="ベスト8",[1]現行XD用点数換算表!$E$5,IF(L58="ベスト16",[1]現行XD用点数換算表!$F$5,IF(L58="ベスト32",[1]現行XD用点数換算表!$G$5,"")))))))</f>
        <v>40</v>
      </c>
      <c r="N58" s="12"/>
      <c r="O58" s="8">
        <f>IF(N58="",0,IF(N58="優勝",[1]現行XD用点数換算表!$B$6,IF(N58="準優勝",[1]現行XD用点数換算表!$C$6,IF(N58="ベスト4",[1]現行XD用点数換算表!$D$6,IF(N58="ベスト8",[1]現行XD用点数換算表!$E$6,IF(N58="ベスト16",[1]現行XD用点数換算表!$F$6,IF(N58="ベスト32",[1]現行XD用点数換算表!$G$6,"")))))))</f>
        <v>0</v>
      </c>
      <c r="P58" s="12"/>
      <c r="Q58" s="8">
        <f>IF(P58="",0,IF(P58="優勝",[1]現行XD用点数換算表!$B$7,IF(P58="準優勝",[1]現行XD用点数換算表!$C$7,IF(P58="ベスト4",[1]現行XD用点数換算表!$D$7,IF(P58="ベスト8",[1]現行XD用点数換算表!$E$7,[1]現行XD用点数換算表!$F$7)))))</f>
        <v>0</v>
      </c>
      <c r="R58" s="12"/>
      <c r="S58" s="8">
        <f>IF(R58="",0,IF(R58="優勝",[1]現行XD用点数換算表!$B$8,IF(R58="準優勝",[1]現行XD用点数換算表!$C$8,IF(R58="ベスト4",[1]現行XD用点数換算表!$D$8,IF(R58="ベスト8",[1]現行XD用点数換算表!$E$8,[1]現行XD用点数換算表!$F$8)))))</f>
        <v>0</v>
      </c>
      <c r="T58" s="12"/>
      <c r="U58" s="14">
        <f>IF(T58="",0,IF(T58="優勝",[1]現行XD用点数換算表!$B$13,IF(T58="準優勝",[1]現行XD用点数換算表!$C$13,IF(T58="ベスト4",[1]現行XD用点数換算表!$D$13,[1]現行XD用点数換算表!$E$13))))</f>
        <v>0</v>
      </c>
      <c r="V58" s="12"/>
      <c r="W58" s="8">
        <f>IF(V58="",0,IF(V58="優勝",[1]現行XD用点数換算表!$B$14,IF(V58="準優勝",[1]現行XD用点数換算表!$C$14,IF(V58="ベスト4",[1]現行XD用点数換算表!$D$14,[1]現行XD用点数換算表!$E$14))))</f>
        <v>0</v>
      </c>
      <c r="X58" s="12"/>
      <c r="Y58" s="8">
        <f>IF(X58="",0,IF(X58="優勝",[2]現行XD用点数換算表!$B$15,IF(X58="準優勝",[2]現行XD用点数換算表!$C$15,IF(X58="ベスト4",[2]現行XD用点数換算表!$D$15,IF(X58="ベスト8",[2]現行XD用点数換算表!$E$15,IF(X58="ベスト16",[2]現行XD用点数換算表!$F$15,IF(X58="ベスト32",[2]現行XD用点数換算表!$G$15,"")))))))</f>
        <v>0</v>
      </c>
      <c r="Z58" s="12" t="s">
        <v>5</v>
      </c>
      <c r="AA58" s="8">
        <f>IF(Z58="",0,IF(Z58="優勝",[1]現行XD用点数換算表!$B$16,IF(Z58="準優勝",[1]現行XD用点数換算表!$C$16,IF(Z58="ベスト4",[1]現行XD用点数換算表!$D$16,IF(Z58="ベスト8",[1]現行XD用点数換算表!$E$16,IF(Z58="ベスト16",[1]現行XD用点数換算表!$F$16,IF(Z58="ベスト32",[1]現行XD用点数換算表!$G$16,"")))))))</f>
        <v>8</v>
      </c>
      <c r="AB58" s="12"/>
      <c r="AC58" s="8">
        <f>IF(AB58="",0,IF(AB58="優勝",[1]現行XD用点数換算表!$B$17,IF(AB58="準優勝",[1]現行XD用点数換算表!$C$17,IF(AB58="ベスト4",[1]現行XD用点数換算表!$D$17,IF(AB58="ベスト8",[1]現行XD用点数換算表!$E$17,IF(AB58="ベスト16",[1]現行XD用点数換算表!$F$17,IF(AB58="ベスト32",[1]現行XD用点数換算表!$G$17,"")))))))</f>
        <v>0</v>
      </c>
      <c r="AD58" s="12"/>
      <c r="AE58" s="8">
        <f>IF(AD58="",0,IF(AD58="優勝",[1]現行XD用点数換算表!$B$18,IF(AD58="準優勝",[1]現行XD用点数換算表!$C$18,IF(AD58="ベスト4",[1]現行XD用点数換算表!$D$18,IF(AD58="ベスト8",[1]現行XD用点数換算表!$E$18,[1]現行XD用点数換算表!$F$18)))))</f>
        <v>0</v>
      </c>
      <c r="AF58" s="12"/>
      <c r="AG58" s="8">
        <f>IF(AF58="",0,IF(AF58="優勝",[1]現行XD用点数換算表!$B$19,IF(AF58="準優勝",[1]現行XD用点数換算表!$C$19,IF(AF58="ベスト4",[1]現行XD用点数換算表!$D$19,IF(AF58="ベスト8",[1]現行XD用点数換算表!$E$19,[1]現行XD用点数換算表!$F$19)))))</f>
        <v>0</v>
      </c>
      <c r="AH58" s="8">
        <f t="shared" si="1"/>
        <v>48</v>
      </c>
    </row>
    <row r="59" spans="1:34" ht="17.25" customHeight="1" x14ac:dyDescent="0.55000000000000004">
      <c r="A59" s="12" t="s">
        <v>193</v>
      </c>
      <c r="B59" s="12" t="s">
        <v>190</v>
      </c>
      <c r="C59" s="12">
        <v>3</v>
      </c>
      <c r="D59" s="29" t="s">
        <v>200</v>
      </c>
      <c r="E59" s="40" t="s">
        <v>34</v>
      </c>
      <c r="F59" s="12"/>
      <c r="G59" s="13">
        <f>IF(F59="",0,IF(F59="優勝",[1]現行XD用点数換算表!$B$2,IF(F59="準優勝",[1]現行XD用点数換算表!$C$2,IF(F59="ベスト4",[1]現行XD用点数換算表!$D$2,[1]現行XD用点数換算表!$E$2))))</f>
        <v>0</v>
      </c>
      <c r="H59" s="12"/>
      <c r="I59" s="8">
        <f>IF(H59="",0,IF(H59="優勝",[1]現行XD用点数換算表!$B$3,IF(H59="準優勝",[1]現行XD用点数換算表!$C$3,IF(H59="ベスト4",[1]現行XD用点数換算表!$D$3,[1]現行XD用点数換算表!$E$3))))</f>
        <v>0</v>
      </c>
      <c r="J59" s="12"/>
      <c r="K59" s="8">
        <f>IF(J59="",0,IF(J59="優勝",[2]現行XD用点数換算表!$B$4,IF(J59="準優勝",[2]現行XD用点数換算表!$C$4,IF(J59="ベスト4",[2]現行XD用点数換算表!$D$4,IF(J59="ベスト8",[2]現行XD用点数換算表!$E$4,IF(J59="ベスト16",[2]現行XD用点数換算表!$F$4,IF(J59="ベスト32",[2]現行XD用点数換算表!$G$4,"")))))))</f>
        <v>0</v>
      </c>
      <c r="L59" s="12" t="s">
        <v>5</v>
      </c>
      <c r="M59" s="8">
        <f>IF(L59="",0,IF(L59="優勝",[1]現行XD用点数換算表!$B$5,IF(L59="準優勝",[1]現行XD用点数換算表!$C$5,IF(L59="ベスト4",[1]現行XD用点数換算表!$D$5,IF(L59="ベスト8",[1]現行XD用点数換算表!$E$5,IF(L59="ベスト16",[1]現行XD用点数換算表!$F$5,IF(L59="ベスト32",[1]現行XD用点数換算表!$G$5,"")))))))</f>
        <v>10</v>
      </c>
      <c r="N59" s="12"/>
      <c r="O59" s="8">
        <f>IF(N59="",0,IF(N59="優勝",[1]現行XD用点数換算表!$B$6,IF(N59="準優勝",[1]現行XD用点数換算表!$C$6,IF(N59="ベスト4",[1]現行XD用点数換算表!$D$6,IF(N59="ベスト8",[1]現行XD用点数換算表!$E$6,IF(N59="ベスト16",[1]現行XD用点数換算表!$F$6,IF(N59="ベスト32",[1]現行XD用点数換算表!$G$6,"")))))))</f>
        <v>0</v>
      </c>
      <c r="P59" s="12"/>
      <c r="Q59" s="8">
        <f>IF(P59="",0,IF(P59="優勝",[1]現行XD用点数換算表!$B$7,IF(P59="準優勝",[1]現行XD用点数換算表!$C$7,IF(P59="ベスト4",[1]現行XD用点数換算表!$D$7,IF(P59="ベスト8",[1]現行XD用点数換算表!$E$7,[1]現行XD用点数換算表!$F$7)))))</f>
        <v>0</v>
      </c>
      <c r="R59" s="12"/>
      <c r="S59" s="8">
        <f>IF(R59="",0,IF(R59="優勝",[1]現行XD用点数換算表!$B$8,IF(R59="準優勝",[1]現行XD用点数換算表!$C$8,IF(R59="ベスト4",[1]現行XD用点数換算表!$D$8,IF(R59="ベスト8",[1]現行XD用点数換算表!$E$8,[1]現行XD用点数換算表!$F$8)))))</f>
        <v>0</v>
      </c>
      <c r="T59" s="12"/>
      <c r="U59" s="14">
        <f>IF(T59="",0,IF(T59="優勝",[1]現行XD用点数換算表!$B$13,IF(T59="準優勝",[1]現行XD用点数換算表!$C$13,IF(T59="ベスト4",[1]現行XD用点数換算表!$D$13,[1]現行XD用点数換算表!$E$13))))</f>
        <v>0</v>
      </c>
      <c r="V59" s="12"/>
      <c r="W59" s="8">
        <f>IF(V59="",0,IF(V59="優勝",[1]現行XD用点数換算表!$B$14,IF(V59="準優勝",[1]現行XD用点数換算表!$C$14,IF(V59="ベスト4",[1]現行XD用点数換算表!$D$14,[1]現行XD用点数換算表!$E$14))))</f>
        <v>0</v>
      </c>
      <c r="X59" s="12"/>
      <c r="Y59" s="8">
        <f>IF(X59="",0,IF(X59="優勝",[2]現行XD用点数換算表!$B$15,IF(X59="準優勝",[2]現行XD用点数換算表!$C$15,IF(X59="ベスト4",[2]現行XD用点数換算表!$D$15,IF(X59="ベスト8",[2]現行XD用点数換算表!$E$15,IF(X59="ベスト16",[2]現行XD用点数換算表!$F$15,IF(X59="ベスト32",[2]現行XD用点数換算表!$G$15,"")))))))</f>
        <v>0</v>
      </c>
      <c r="Z59" s="12" t="s">
        <v>4</v>
      </c>
      <c r="AA59" s="8">
        <f>IF(Z59="",0,IF(Z59="優勝",[1]現行XD用点数換算表!$B$16,IF(Z59="準優勝",[1]現行XD用点数換算表!$C$16,IF(Z59="ベスト4",[1]現行XD用点数換算表!$D$16,IF(Z59="ベスト8",[1]現行XD用点数換算表!$E$16,IF(Z59="ベスト16",[1]現行XD用点数換算表!$F$16,IF(Z59="ベスト32",[1]現行XD用点数換算表!$G$16,"")))))))</f>
        <v>32</v>
      </c>
      <c r="AB59" s="12"/>
      <c r="AC59" s="8">
        <f>IF(AB59="",0,IF(AB59="優勝",[1]現行XD用点数換算表!$B$17,IF(AB59="準優勝",[1]現行XD用点数換算表!$C$17,IF(AB59="ベスト4",[1]現行XD用点数換算表!$D$17,IF(AB59="ベスト8",[1]現行XD用点数換算表!$E$17,IF(AB59="ベスト16",[1]現行XD用点数換算表!$F$17,IF(AB59="ベスト32",[1]現行XD用点数換算表!$G$17,"")))))))</f>
        <v>0</v>
      </c>
      <c r="AD59" s="12"/>
      <c r="AE59" s="8">
        <f>IF(AD59="",0,IF(AD59="優勝",[1]現行XD用点数換算表!$B$18,IF(AD59="準優勝",[1]現行XD用点数換算表!$C$18,IF(AD59="ベスト4",[1]現行XD用点数換算表!$D$18,IF(AD59="ベスト8",[1]現行XD用点数換算表!$E$18,[1]現行XD用点数換算表!$F$18)))))</f>
        <v>0</v>
      </c>
      <c r="AF59" s="12"/>
      <c r="AG59" s="8">
        <f>IF(AF59="",0,IF(AF59="優勝",[1]現行XD用点数換算表!$B$19,IF(AF59="準優勝",[1]現行XD用点数換算表!$C$19,IF(AF59="ベスト4",[1]現行XD用点数換算表!$D$19,IF(AF59="ベスト8",[1]現行XD用点数換算表!$E$19,[1]現行XD用点数換算表!$F$19)))))</f>
        <v>0</v>
      </c>
      <c r="AH59" s="8">
        <f t="shared" si="1"/>
        <v>42</v>
      </c>
    </row>
    <row r="60" spans="1:34" ht="17.25" customHeight="1" x14ac:dyDescent="0.55000000000000004">
      <c r="A60" s="12" t="s">
        <v>92</v>
      </c>
      <c r="B60" s="12" t="s">
        <v>41</v>
      </c>
      <c r="C60" s="12">
        <v>2</v>
      </c>
      <c r="D60" s="25" t="s">
        <v>159</v>
      </c>
      <c r="E60" s="26" t="s">
        <v>160</v>
      </c>
      <c r="F60" s="12"/>
      <c r="G60" s="13">
        <f>IF(F60="",0,IF(F60="優勝",[6]現行XD用点数換算表!$B$2,IF(F60="準優勝",[6]現行XD用点数換算表!$C$2,IF(F60="ベスト4",[6]現行XD用点数換算表!$D$2,[6]現行XD用点数換算表!$E$2))))</f>
        <v>0</v>
      </c>
      <c r="H60" s="12"/>
      <c r="I60" s="8">
        <f>IF(H60="",0,IF(H60="優勝",[6]現行XD用点数換算表!$B$3,IF(H60="準優勝",[6]現行XD用点数換算表!$C$3,IF(H60="ベスト4",[6]現行XD用点数換算表!$D$3,[6]現行XD用点数換算表!$E$3))))</f>
        <v>0</v>
      </c>
      <c r="J60" s="12"/>
      <c r="K60" s="8">
        <f>IF(J60="",0,IF(J60="優勝",[5]現行XD用点数換算表!$B$4,IF(J60="準優勝",[5]現行XD用点数換算表!$C$4,IF(J60="ベスト4",[5]現行XD用点数換算表!$D$4,IF(J60="ベスト8",[5]現行XD用点数換算表!$E$4,IF(J60="ベスト16",[5]現行XD用点数換算表!$F$4,IF(J60="ベスト32",[5]現行XD用点数換算表!$G$4,"")))))))</f>
        <v>0</v>
      </c>
      <c r="L60" s="12"/>
      <c r="M60" s="8">
        <f>IF(L60="",0,IF(L60="優勝",[6]現行XD用点数換算表!$B$5,IF(L60="準優勝",[6]現行XD用点数換算表!$C$5,IF(L60="ベスト4",[6]現行XD用点数換算表!$D$5,IF(L60="ベスト8",[6]現行XD用点数換算表!$E$5,IF(L60="ベスト16",[6]現行XD用点数換算表!$F$5,IF(L60="ベスト32",[6]現行XD用点数換算表!$G$5,"")))))))</f>
        <v>0</v>
      </c>
      <c r="N60" s="12"/>
      <c r="O60" s="8">
        <f>IF(N60="",0,IF(N60="優勝",[6]現行XD用点数換算表!$B$6,IF(N60="準優勝",[6]現行XD用点数換算表!$C$6,IF(N60="ベスト4",[6]現行XD用点数換算表!$D$6,IF(N60="ベスト8",[6]現行XD用点数換算表!$E$6,IF(N60="ベスト16",[6]現行XD用点数換算表!$F$6,IF(N60="ベスト32",[6]現行XD用点数換算表!$G$6,"")))))))</f>
        <v>0</v>
      </c>
      <c r="P60" s="12"/>
      <c r="Q60" s="8">
        <f>IF(P60="",0,IF(P60="優勝",[6]現行XD用点数換算表!$B$7,IF(P60="準優勝",[6]現行XD用点数換算表!$C$7,IF(P60="ベスト4",[6]現行XD用点数換算表!$D$7,IF(P60="ベスト8",[6]現行XD用点数換算表!$E$7,[6]現行XD用点数換算表!$F$7)))))</f>
        <v>0</v>
      </c>
      <c r="R60" s="12"/>
      <c r="S60" s="8">
        <f>IF(R60="",0,IF(R60="優勝",[6]現行XD用点数換算表!$B$8,IF(R60="準優勝",[6]現行XD用点数換算表!$C$8,IF(R60="ベスト4",[6]現行XD用点数換算表!$D$8,IF(R60="ベスト8",[6]現行XD用点数換算表!$E$8,[6]現行XD用点数換算表!$F$8)))))</f>
        <v>0</v>
      </c>
      <c r="T60" s="12" t="s">
        <v>2</v>
      </c>
      <c r="U60" s="14">
        <f>IF(T60="",0,IF(T60="優勝",[6]現行XD用点数換算表!$B$13,IF(T60="準優勝",[6]現行XD用点数換算表!$C$13,IF(T60="ベスト4",[6]現行XD用点数換算表!$D$13,[6]現行XD用点数換算表!$E$13))))</f>
        <v>40</v>
      </c>
      <c r="V60" s="12" t="s">
        <v>3</v>
      </c>
      <c r="W60" s="8">
        <f>IF(V60="",0,IF(V60="優勝",[6]現行XD用点数換算表!$B$14,IF(V60="準優勝",[6]現行XD用点数換算表!$C$14,IF(V60="ベスト4",[6]現行XD用点数換算表!$D$14,[6]現行XD用点数換算表!$E$14))))</f>
        <v>24</v>
      </c>
      <c r="X60" s="12"/>
      <c r="Y60" s="8">
        <f>IF(X60="",0,IF(X60="優勝",[5]現行XD用点数換算表!$B$15,IF(X60="準優勝",[5]現行XD用点数換算表!$C$15,IF(X60="ベスト4",[5]現行XD用点数換算表!$D$15,IF(X60="ベスト8",[5]現行XD用点数換算表!$E$15,IF(X60="ベスト16",[5]現行XD用点数換算表!$F$15,IF(X60="ベスト32",[5]現行XD用点数換算表!$G$15,"")))))))</f>
        <v>0</v>
      </c>
      <c r="Z60" s="12"/>
      <c r="AA60" s="8">
        <f>IF(Z60="",0,IF(Z60="優勝",[6]現行XD用点数換算表!$B$16,IF(Z60="準優勝",[6]現行XD用点数換算表!$C$16,IF(Z60="ベスト4",[6]現行XD用点数換算表!$D$16,IF(Z60="ベスト8",[6]現行XD用点数換算表!$E$16,IF(Z60="ベスト16",[6]現行XD用点数換算表!$F$16,IF(Z60="ベスト32",[6]現行XD用点数換算表!$G$16,"")))))))</f>
        <v>0</v>
      </c>
      <c r="AB60" s="12"/>
      <c r="AC60" s="8">
        <f>IF(AB60="",0,IF(AB60="優勝",[6]現行XD用点数換算表!$B$17,IF(AB60="準優勝",[6]現行XD用点数換算表!$C$17,IF(AB60="ベスト4",[6]現行XD用点数換算表!$D$17,IF(AB60="ベスト8",[6]現行XD用点数換算表!$E$17,IF(AB60="ベスト16",[6]現行XD用点数換算表!$F$17,IF(AB60="ベスト32",[6]現行XD用点数換算表!$G$17,"")))))))</f>
        <v>0</v>
      </c>
      <c r="AD60" s="12"/>
      <c r="AE60" s="8">
        <f>IF(AD60="",0,IF(AD60="優勝",[6]現行XD用点数換算表!$B$18,IF(AD60="準優勝",[6]現行XD用点数換算表!$C$18,IF(AD60="ベスト4",[6]現行XD用点数換算表!$D$18,IF(AD60="ベスト8",[6]現行XD用点数換算表!$E$18,[6]現行XD用点数換算表!$F$18)))))</f>
        <v>0</v>
      </c>
      <c r="AF60" s="12"/>
      <c r="AG60" s="8">
        <f>IF(AF60="",0,IF(AF60="優勝",[6]現行XD用点数換算表!$B$19,IF(AF60="準優勝",[6]現行XD用点数換算表!$C$19,IF(AF60="ベスト4",[6]現行XD用点数換算表!$D$19,IF(AF60="ベスト8",[6]現行XD用点数換算表!$E$19,[6]現行XD用点数換算表!$F$19)))))</f>
        <v>0</v>
      </c>
      <c r="AH60" s="8">
        <f t="shared" si="1"/>
        <v>40</v>
      </c>
    </row>
    <row r="61" spans="1:34" ht="17.25" customHeight="1" x14ac:dyDescent="0.55000000000000004">
      <c r="A61" s="12" t="s">
        <v>93</v>
      </c>
      <c r="B61" s="12" t="s">
        <v>45</v>
      </c>
      <c r="C61" s="12">
        <v>2</v>
      </c>
      <c r="D61" s="25" t="s">
        <v>159</v>
      </c>
      <c r="E61" s="26" t="s">
        <v>160</v>
      </c>
      <c r="F61" s="12"/>
      <c r="G61" s="13">
        <f>IF(F61="",0,IF(F61="優勝",[6]現行XD用点数換算表!$B$2,IF(F61="準優勝",[6]現行XD用点数換算表!$C$2,IF(F61="ベスト4",[6]現行XD用点数換算表!$D$2,[6]現行XD用点数換算表!$E$2))))</f>
        <v>0</v>
      </c>
      <c r="H61" s="12"/>
      <c r="I61" s="8">
        <f>IF(H61="",0,IF(H61="優勝",[6]現行XD用点数換算表!$B$3,IF(H61="準優勝",[6]現行XD用点数換算表!$C$3,IF(H61="ベスト4",[6]現行XD用点数換算表!$D$3,[6]現行XD用点数換算表!$E$3))))</f>
        <v>0</v>
      </c>
      <c r="J61" s="12"/>
      <c r="K61" s="8">
        <f>IF(J61="",0,IF(J61="優勝",[5]現行XD用点数換算表!$B$4,IF(J61="準優勝",[5]現行XD用点数換算表!$C$4,IF(J61="ベスト4",[5]現行XD用点数換算表!$D$4,IF(J61="ベスト8",[5]現行XD用点数換算表!$E$4,IF(J61="ベスト16",[5]現行XD用点数換算表!$F$4,IF(J61="ベスト32",[5]現行XD用点数換算表!$G$4,"")))))))</f>
        <v>0</v>
      </c>
      <c r="L61" s="12"/>
      <c r="M61" s="8">
        <f>IF(L61="",0,IF(L61="優勝",[6]現行XD用点数換算表!$B$5,IF(L61="準優勝",[6]現行XD用点数換算表!$C$5,IF(L61="ベスト4",[6]現行XD用点数換算表!$D$5,IF(L61="ベスト8",[6]現行XD用点数換算表!$E$5,IF(L61="ベスト16",[6]現行XD用点数換算表!$F$5,IF(L61="ベスト32",[6]現行XD用点数換算表!$G$5,"")))))))</f>
        <v>0</v>
      </c>
      <c r="N61" s="12"/>
      <c r="O61" s="8">
        <f>IF(N61="",0,IF(N61="優勝",[6]現行XD用点数換算表!$B$6,IF(N61="準優勝",[6]現行XD用点数換算表!$C$6,IF(N61="ベスト4",[6]現行XD用点数換算表!$D$6,IF(N61="ベスト8",[6]現行XD用点数換算表!$E$6,IF(N61="ベスト16",[6]現行XD用点数換算表!$F$6,IF(N61="ベスト32",[6]現行XD用点数換算表!$G$6,"")))))))</f>
        <v>0</v>
      </c>
      <c r="P61" s="12"/>
      <c r="Q61" s="8">
        <f>IF(P61="",0,IF(P61="優勝",[6]現行XD用点数換算表!$B$7,IF(P61="準優勝",[6]現行XD用点数換算表!$C$7,IF(P61="ベスト4",[6]現行XD用点数換算表!$D$7,IF(P61="ベスト8",[6]現行XD用点数換算表!$E$7,[6]現行XD用点数換算表!$F$7)))))</f>
        <v>0</v>
      </c>
      <c r="R61" s="12"/>
      <c r="S61" s="8">
        <f>IF(R61="",0,IF(R61="優勝",[6]現行XD用点数換算表!$B$8,IF(R61="準優勝",[6]現行XD用点数換算表!$C$8,IF(R61="ベスト4",[6]現行XD用点数換算表!$D$8,IF(R61="ベスト8",[6]現行XD用点数換算表!$E$8,[6]現行XD用点数換算表!$F$8)))))</f>
        <v>0</v>
      </c>
      <c r="T61" s="12" t="s">
        <v>2</v>
      </c>
      <c r="U61" s="14">
        <f>IF(T61="",0,IF(T61="優勝",[6]現行XD用点数換算表!$B$13,IF(T61="準優勝",[6]現行XD用点数換算表!$C$13,IF(T61="ベスト4",[6]現行XD用点数換算表!$D$13,[6]現行XD用点数換算表!$E$13))))</f>
        <v>40</v>
      </c>
      <c r="V61" s="12" t="s">
        <v>3</v>
      </c>
      <c r="W61" s="8">
        <f>IF(V61="",0,IF(V61="優勝",[6]現行XD用点数換算表!$B$14,IF(V61="準優勝",[6]現行XD用点数換算表!$C$14,IF(V61="ベスト4",[6]現行XD用点数換算表!$D$14,[6]現行XD用点数換算表!$E$14))))</f>
        <v>24</v>
      </c>
      <c r="X61" s="12"/>
      <c r="Y61" s="8">
        <f>IF(X61="",0,IF(X61="優勝",[5]現行XD用点数換算表!$B$15,IF(X61="準優勝",[5]現行XD用点数換算表!$C$15,IF(X61="ベスト4",[5]現行XD用点数換算表!$D$15,IF(X61="ベスト8",[5]現行XD用点数換算表!$E$15,IF(X61="ベスト16",[5]現行XD用点数換算表!$F$15,IF(X61="ベスト32",[5]現行XD用点数換算表!$G$15,"")))))))</f>
        <v>0</v>
      </c>
      <c r="Z61" s="12"/>
      <c r="AA61" s="8">
        <f>IF(Z61="",0,IF(Z61="優勝",[6]現行XD用点数換算表!$B$16,IF(Z61="準優勝",[6]現行XD用点数換算表!$C$16,IF(Z61="ベスト4",[6]現行XD用点数換算表!$D$16,IF(Z61="ベスト8",[6]現行XD用点数換算表!$E$16,IF(Z61="ベスト16",[6]現行XD用点数換算表!$F$16,IF(Z61="ベスト32",[6]現行XD用点数換算表!$G$16,"")))))))</f>
        <v>0</v>
      </c>
      <c r="AB61" s="12"/>
      <c r="AC61" s="8">
        <f>IF(AB61="",0,IF(AB61="優勝",[6]現行XD用点数換算表!$B$17,IF(AB61="準優勝",[6]現行XD用点数換算表!$C$17,IF(AB61="ベスト4",[6]現行XD用点数換算表!$D$17,IF(AB61="ベスト8",[6]現行XD用点数換算表!$E$17,IF(AB61="ベスト16",[6]現行XD用点数換算表!$F$17,IF(AB61="ベスト32",[6]現行XD用点数換算表!$G$17,"")))))))</f>
        <v>0</v>
      </c>
      <c r="AD61" s="12"/>
      <c r="AE61" s="8">
        <f>IF(AD61="",0,IF(AD61="優勝",[6]現行XD用点数換算表!$B$18,IF(AD61="準優勝",[6]現行XD用点数換算表!$C$18,IF(AD61="ベスト4",[6]現行XD用点数換算表!$D$18,IF(AD61="ベスト8",[6]現行XD用点数換算表!$E$18,[6]現行XD用点数換算表!$F$18)))))</f>
        <v>0</v>
      </c>
      <c r="AF61" s="12"/>
      <c r="AG61" s="8">
        <f>IF(AF61="",0,IF(AF61="優勝",[6]現行XD用点数換算表!$B$19,IF(AF61="準優勝",[6]現行XD用点数換算表!$C$19,IF(AF61="ベスト4",[6]現行XD用点数換算表!$D$19,IF(AF61="ベスト8",[6]現行XD用点数換算表!$E$19,[6]現行XD用点数換算表!$F$19)))))</f>
        <v>0</v>
      </c>
      <c r="AH61" s="8">
        <f t="shared" si="1"/>
        <v>40</v>
      </c>
    </row>
    <row r="62" spans="1:34" ht="17.25" customHeight="1" x14ac:dyDescent="0.55000000000000004">
      <c r="A62" s="12" t="s">
        <v>94</v>
      </c>
      <c r="B62" s="12" t="s">
        <v>52</v>
      </c>
      <c r="C62" s="12">
        <v>2</v>
      </c>
      <c r="D62" s="25" t="s">
        <v>159</v>
      </c>
      <c r="E62" s="26" t="s">
        <v>160</v>
      </c>
      <c r="F62" s="12"/>
      <c r="G62" s="13">
        <f>IF(F62="",0,IF(F62="優勝",[6]現行XD用点数換算表!$B$2,IF(F62="準優勝",[6]現行XD用点数換算表!$C$2,IF(F62="ベスト4",[6]現行XD用点数換算表!$D$2,[6]現行XD用点数換算表!$E$2))))</f>
        <v>0</v>
      </c>
      <c r="H62" s="12"/>
      <c r="I62" s="8">
        <f>IF(H62="",0,IF(H62="優勝",[6]現行XD用点数換算表!$B$3,IF(H62="準優勝",[6]現行XD用点数換算表!$C$3,IF(H62="ベスト4",[6]現行XD用点数換算表!$D$3,[6]現行XD用点数換算表!$E$3))))</f>
        <v>0</v>
      </c>
      <c r="J62" s="12"/>
      <c r="K62" s="8">
        <f>IF(J62="",0,IF(J62="優勝",[5]現行XD用点数換算表!$B$4,IF(J62="準優勝",[5]現行XD用点数換算表!$C$4,IF(J62="ベスト4",[5]現行XD用点数換算表!$D$4,IF(J62="ベスト8",[5]現行XD用点数換算表!$E$4,IF(J62="ベスト16",[5]現行XD用点数換算表!$F$4,IF(J62="ベスト32",[5]現行XD用点数換算表!$G$4,"")))))))</f>
        <v>0</v>
      </c>
      <c r="L62" s="12"/>
      <c r="M62" s="8">
        <f>IF(L62="",0,IF(L62="優勝",[6]現行XD用点数換算表!$B$5,IF(L62="準優勝",[6]現行XD用点数換算表!$C$5,IF(L62="ベスト4",[6]現行XD用点数換算表!$D$5,IF(L62="ベスト8",[6]現行XD用点数換算表!$E$5,IF(L62="ベスト16",[6]現行XD用点数換算表!$F$5,IF(L62="ベスト32",[6]現行XD用点数換算表!$G$5,"")))))))</f>
        <v>0</v>
      </c>
      <c r="N62" s="12"/>
      <c r="O62" s="8">
        <f>IF(N62="",0,IF(N62="優勝",[6]現行XD用点数換算表!$B$6,IF(N62="準優勝",[6]現行XD用点数換算表!$C$6,IF(N62="ベスト4",[6]現行XD用点数換算表!$D$6,IF(N62="ベスト8",[6]現行XD用点数換算表!$E$6,IF(N62="ベスト16",[6]現行XD用点数換算表!$F$6,IF(N62="ベスト32",[6]現行XD用点数換算表!$G$6,"")))))))</f>
        <v>0</v>
      </c>
      <c r="P62" s="12"/>
      <c r="Q62" s="8">
        <f>IF(P62="",0,IF(P62="優勝",[6]現行XD用点数換算表!$B$7,IF(P62="準優勝",[6]現行XD用点数換算表!$C$7,IF(P62="ベスト4",[6]現行XD用点数換算表!$D$7,IF(P62="ベスト8",[6]現行XD用点数換算表!$E$7,[6]現行XD用点数換算表!$F$7)))))</f>
        <v>0</v>
      </c>
      <c r="R62" s="12"/>
      <c r="S62" s="8">
        <f>IF(R62="",0,IF(R62="優勝",[6]現行XD用点数換算表!$B$8,IF(R62="準優勝",[6]現行XD用点数換算表!$C$8,IF(R62="ベスト4",[6]現行XD用点数換算表!$D$8,IF(R62="ベスト8",[6]現行XD用点数換算表!$E$8,[6]現行XD用点数換算表!$F$8)))))</f>
        <v>0</v>
      </c>
      <c r="T62" s="12" t="s">
        <v>2</v>
      </c>
      <c r="U62" s="14">
        <f>IF(T62="",0,IF(T62="優勝",[6]現行XD用点数換算表!$B$13,IF(T62="準優勝",[6]現行XD用点数換算表!$C$13,IF(T62="ベスト4",[6]現行XD用点数換算表!$D$13,[6]現行XD用点数換算表!$E$13))))</f>
        <v>40</v>
      </c>
      <c r="V62" s="12" t="s">
        <v>3</v>
      </c>
      <c r="W62" s="8">
        <f>IF(V62="",0,IF(V62="優勝",[6]現行XD用点数換算表!$B$14,IF(V62="準優勝",[6]現行XD用点数換算表!$C$14,IF(V62="ベスト4",[6]現行XD用点数換算表!$D$14,[6]現行XD用点数換算表!$E$14))))</f>
        <v>24</v>
      </c>
      <c r="X62" s="12"/>
      <c r="Y62" s="8">
        <f>IF(X62="",0,IF(X62="優勝",[5]現行XD用点数換算表!$B$15,IF(X62="準優勝",[5]現行XD用点数換算表!$C$15,IF(X62="ベスト4",[5]現行XD用点数換算表!$D$15,IF(X62="ベスト8",[5]現行XD用点数換算表!$E$15,IF(X62="ベスト16",[5]現行XD用点数換算表!$F$15,IF(X62="ベスト32",[5]現行XD用点数換算表!$G$15,"")))))))</f>
        <v>0</v>
      </c>
      <c r="Z62" s="12"/>
      <c r="AA62" s="8">
        <f>IF(Z62="",0,IF(Z62="優勝",[6]現行XD用点数換算表!$B$16,IF(Z62="準優勝",[6]現行XD用点数換算表!$C$16,IF(Z62="ベスト4",[6]現行XD用点数換算表!$D$16,IF(Z62="ベスト8",[6]現行XD用点数換算表!$E$16,IF(Z62="ベスト16",[6]現行XD用点数換算表!$F$16,IF(Z62="ベスト32",[6]現行XD用点数換算表!$G$16,"")))))))</f>
        <v>0</v>
      </c>
      <c r="AB62" s="12"/>
      <c r="AC62" s="8">
        <f>IF(AB62="",0,IF(AB62="優勝",[6]現行XD用点数換算表!$B$17,IF(AB62="準優勝",[6]現行XD用点数換算表!$C$17,IF(AB62="ベスト4",[6]現行XD用点数換算表!$D$17,IF(AB62="ベスト8",[6]現行XD用点数換算表!$E$17,IF(AB62="ベスト16",[6]現行XD用点数換算表!$F$17,IF(AB62="ベスト32",[6]現行XD用点数換算表!$G$17,"")))))))</f>
        <v>0</v>
      </c>
      <c r="AD62" s="12"/>
      <c r="AE62" s="8">
        <f>IF(AD62="",0,IF(AD62="優勝",[6]現行XD用点数換算表!$B$18,IF(AD62="準優勝",[6]現行XD用点数換算表!$C$18,IF(AD62="ベスト4",[6]現行XD用点数換算表!$D$18,IF(AD62="ベスト8",[6]現行XD用点数換算表!$E$18,[6]現行XD用点数換算表!$F$18)))))</f>
        <v>0</v>
      </c>
      <c r="AF62" s="12"/>
      <c r="AG62" s="8">
        <f>IF(AF62="",0,IF(AF62="優勝",[6]現行XD用点数換算表!$B$19,IF(AF62="準優勝",[6]現行XD用点数換算表!$C$19,IF(AF62="ベスト4",[6]現行XD用点数換算表!$D$19,IF(AF62="ベスト8",[6]現行XD用点数換算表!$E$19,[6]現行XD用点数換算表!$F$19)))))</f>
        <v>0</v>
      </c>
      <c r="AH62" s="8">
        <f t="shared" si="1"/>
        <v>40</v>
      </c>
    </row>
    <row r="63" spans="1:34" ht="17.25" customHeight="1" x14ac:dyDescent="0.55000000000000004">
      <c r="A63" s="12" t="s">
        <v>95</v>
      </c>
      <c r="B63" s="12" t="s">
        <v>45</v>
      </c>
      <c r="C63" s="12">
        <v>2</v>
      </c>
      <c r="D63" s="25" t="s">
        <v>159</v>
      </c>
      <c r="E63" s="26" t="s">
        <v>160</v>
      </c>
      <c r="F63" s="12"/>
      <c r="G63" s="13">
        <f>IF(F63="",0,IF(F63="優勝",[6]現行XD用点数換算表!$B$2,IF(F63="準優勝",[6]現行XD用点数換算表!$C$2,IF(F63="ベスト4",[6]現行XD用点数換算表!$D$2,[6]現行XD用点数換算表!$E$2))))</f>
        <v>0</v>
      </c>
      <c r="H63" s="12"/>
      <c r="I63" s="8">
        <f>IF(H63="",0,IF(H63="優勝",[6]現行XD用点数換算表!$B$3,IF(H63="準優勝",[6]現行XD用点数換算表!$C$3,IF(H63="ベスト4",[6]現行XD用点数換算表!$D$3,[6]現行XD用点数換算表!$E$3))))</f>
        <v>0</v>
      </c>
      <c r="J63" s="12"/>
      <c r="K63" s="8">
        <f>IF(J63="",0,IF(J63="優勝",[5]現行XD用点数換算表!$B$4,IF(J63="準優勝",[5]現行XD用点数換算表!$C$4,IF(J63="ベスト4",[5]現行XD用点数換算表!$D$4,IF(J63="ベスト8",[5]現行XD用点数換算表!$E$4,IF(J63="ベスト16",[5]現行XD用点数換算表!$F$4,IF(J63="ベスト32",[5]現行XD用点数換算表!$G$4,"")))))))</f>
        <v>0</v>
      </c>
      <c r="L63" s="12"/>
      <c r="M63" s="8">
        <f>IF(L63="",0,IF(L63="優勝",[6]現行XD用点数換算表!$B$5,IF(L63="準優勝",[6]現行XD用点数換算表!$C$5,IF(L63="ベスト4",[6]現行XD用点数換算表!$D$5,IF(L63="ベスト8",[6]現行XD用点数換算表!$E$5,IF(L63="ベスト16",[6]現行XD用点数換算表!$F$5,IF(L63="ベスト32",[6]現行XD用点数換算表!$G$5,"")))))))</f>
        <v>0</v>
      </c>
      <c r="N63" s="12"/>
      <c r="O63" s="8">
        <f>IF(N63="",0,IF(N63="優勝",[6]現行XD用点数換算表!$B$6,IF(N63="準優勝",[6]現行XD用点数換算表!$C$6,IF(N63="ベスト4",[6]現行XD用点数換算表!$D$6,IF(N63="ベスト8",[6]現行XD用点数換算表!$E$6,IF(N63="ベスト16",[6]現行XD用点数換算表!$F$6,IF(N63="ベスト32",[6]現行XD用点数換算表!$G$6,"")))))))</f>
        <v>0</v>
      </c>
      <c r="P63" s="12"/>
      <c r="Q63" s="8">
        <f>IF(P63="",0,IF(P63="優勝",[6]現行XD用点数換算表!$B$7,IF(P63="準優勝",[6]現行XD用点数換算表!$C$7,IF(P63="ベスト4",[6]現行XD用点数換算表!$D$7,IF(P63="ベスト8",[6]現行XD用点数換算表!$E$7,[6]現行XD用点数換算表!$F$7)))))</f>
        <v>0</v>
      </c>
      <c r="R63" s="12"/>
      <c r="S63" s="8">
        <f>IF(R63="",0,IF(R63="優勝",[6]現行XD用点数換算表!$B$8,IF(R63="準優勝",[6]現行XD用点数換算表!$C$8,IF(R63="ベスト4",[6]現行XD用点数換算表!$D$8,IF(R63="ベスト8",[6]現行XD用点数換算表!$E$8,[6]現行XD用点数換算表!$F$8)))))</f>
        <v>0</v>
      </c>
      <c r="T63" s="12" t="s">
        <v>2</v>
      </c>
      <c r="U63" s="14">
        <f>IF(T63="",0,IF(T63="優勝",[6]現行XD用点数換算表!$B$13,IF(T63="準優勝",[6]現行XD用点数換算表!$C$13,IF(T63="ベスト4",[6]現行XD用点数換算表!$D$13,[6]現行XD用点数換算表!$E$13))))</f>
        <v>40</v>
      </c>
      <c r="V63" s="12"/>
      <c r="W63" s="8">
        <f>IF(V63="",0,IF(V63="優勝",[6]現行XD用点数換算表!$B$14,IF(V63="準優勝",[6]現行XD用点数換算表!$C$14,IF(V63="ベスト4",[6]現行XD用点数換算表!$D$14,[6]現行XD用点数換算表!$E$14))))</f>
        <v>0</v>
      </c>
      <c r="X63" s="12"/>
      <c r="Y63" s="8">
        <f>IF(X63="",0,IF(X63="優勝",[5]現行XD用点数換算表!$B$15,IF(X63="準優勝",[5]現行XD用点数換算表!$C$15,IF(X63="ベスト4",[5]現行XD用点数換算表!$D$15,IF(X63="ベスト8",[5]現行XD用点数換算表!$E$15,IF(X63="ベスト16",[5]現行XD用点数換算表!$F$15,IF(X63="ベスト32",[5]現行XD用点数換算表!$G$15,"")))))))</f>
        <v>0</v>
      </c>
      <c r="Z63" s="12"/>
      <c r="AA63" s="8">
        <f>IF(Z63="",0,IF(Z63="優勝",[6]現行XD用点数換算表!$B$16,IF(Z63="準優勝",[6]現行XD用点数換算表!$C$16,IF(Z63="ベスト4",[6]現行XD用点数換算表!$D$16,IF(Z63="ベスト8",[6]現行XD用点数換算表!$E$16,IF(Z63="ベスト16",[6]現行XD用点数換算表!$F$16,IF(Z63="ベスト32",[6]現行XD用点数換算表!$G$16,"")))))))</f>
        <v>0</v>
      </c>
      <c r="AB63" s="12"/>
      <c r="AC63" s="8">
        <f>IF(AB63="",0,IF(AB63="優勝",[6]現行XD用点数換算表!$B$17,IF(AB63="準優勝",[6]現行XD用点数換算表!$C$17,IF(AB63="ベスト4",[6]現行XD用点数換算表!$D$17,IF(AB63="ベスト8",[6]現行XD用点数換算表!$E$17,IF(AB63="ベスト16",[6]現行XD用点数換算表!$F$17,IF(AB63="ベスト32",[6]現行XD用点数換算表!$G$17,"")))))))</f>
        <v>0</v>
      </c>
      <c r="AD63" s="12"/>
      <c r="AE63" s="8">
        <f>IF(AD63="",0,IF(AD63="優勝",[6]現行XD用点数換算表!$B$18,IF(AD63="準優勝",[6]現行XD用点数換算表!$C$18,IF(AD63="ベスト4",[6]現行XD用点数換算表!$D$18,IF(AD63="ベスト8",[6]現行XD用点数換算表!$E$18,[6]現行XD用点数換算表!$F$18)))))</f>
        <v>0</v>
      </c>
      <c r="AF63" s="12"/>
      <c r="AG63" s="8">
        <f>IF(AF63="",0,IF(AF63="優勝",[6]現行XD用点数換算表!$B$19,IF(AF63="準優勝",[6]現行XD用点数換算表!$C$19,IF(AF63="ベスト4",[6]現行XD用点数換算表!$D$19,IF(AF63="ベスト8",[6]現行XD用点数換算表!$E$19,[6]現行XD用点数換算表!$F$19)))))</f>
        <v>0</v>
      </c>
      <c r="AH63" s="8">
        <f t="shared" si="1"/>
        <v>40</v>
      </c>
    </row>
    <row r="64" spans="1:34" ht="15" customHeight="1" x14ac:dyDescent="0.55000000000000004">
      <c r="A64" s="12" t="s">
        <v>304</v>
      </c>
      <c r="B64" s="12" t="s">
        <v>292</v>
      </c>
      <c r="C64" s="12">
        <v>4</v>
      </c>
      <c r="D64" s="42" t="s">
        <v>291</v>
      </c>
      <c r="E64" s="31" t="s">
        <v>226</v>
      </c>
      <c r="F64" s="12"/>
      <c r="G64" s="13">
        <f>IF(F64="",0,IF(F64="優勝",[4]現行XD用点数換算表!$B$2,IF(F64="準優勝",[4]現行XD用点数換算表!$C$2,IF(F64="ベスト4",[4]現行XD用点数換算表!$D$2,[4]現行XD用点数換算表!$E$2))))</f>
        <v>0</v>
      </c>
      <c r="H64" s="12"/>
      <c r="I64" s="8">
        <f>IF(H64="",0,IF(H64="優勝",[4]現行XD用点数換算表!$B$3,IF(H64="準優勝",[4]現行XD用点数換算表!$C$3,IF(H64="ベスト4",[4]現行XD用点数換算表!$D$3,[4]現行XD用点数換算表!$E$3))))</f>
        <v>0</v>
      </c>
      <c r="J64" s="12"/>
      <c r="K64" s="8">
        <f>IF(J64="",0,IF(J64="優勝",[2]現行XD用点数換算表!$B$4,IF(J64="準優勝",[2]現行XD用点数換算表!$C$4,IF(J64="ベスト4",[2]現行XD用点数換算表!$D$4,IF(J64="ベスト8",[2]現行XD用点数換算表!$E$4,IF(J64="ベスト16",[2]現行XD用点数換算表!$F$4,IF(J64="ベスト32",[2]現行XD用点数換算表!$G$4,"")))))))</f>
        <v>0</v>
      </c>
      <c r="L64" s="12" t="s">
        <v>4</v>
      </c>
      <c r="M64" s="8">
        <f>IF(L64="",0,IF(L64="優勝",[4]現行XD用点数換算表!$B$5,IF(L64="準優勝",[4]現行XD用点数換算表!$C$5,IF(L64="ベスト4",[4]現行XD用点数換算表!$D$5,IF(L64="ベスト8",[4]現行XD用点数換算表!$E$5,IF(L64="ベスト16",[4]現行XD用点数換算表!$F$5,IF(L64="ベスト32",[4]現行XD用点数換算表!$G$5,"")))))))</f>
        <v>40</v>
      </c>
      <c r="N64" s="12"/>
      <c r="O64" s="8">
        <f>IF(N64="",0,IF(N64="優勝",[4]現行XD用点数換算表!$B$6,IF(N64="準優勝",[4]現行XD用点数換算表!$C$6,IF(N64="ベスト4",[4]現行XD用点数換算表!$D$6,IF(N64="ベスト8",[4]現行XD用点数換算表!$E$6,IF(N64="ベスト16",[4]現行XD用点数換算表!$F$6,IF(N64="ベスト32",[4]現行XD用点数換算表!$G$6,"")))))))</f>
        <v>0</v>
      </c>
      <c r="P64" s="12"/>
      <c r="Q64" s="8">
        <f>IF(P64="",0,IF(P64="優勝",[4]現行XD用点数換算表!$B$7,IF(P64="準優勝",[4]現行XD用点数換算表!$C$7,IF(P64="ベスト4",[4]現行XD用点数換算表!$D$7,IF(P64="ベスト8",[4]現行XD用点数換算表!$E$7,[4]現行XD用点数換算表!$F$7)))))</f>
        <v>0</v>
      </c>
      <c r="R64" s="12"/>
      <c r="S64" s="8">
        <f>IF(R64="",0,IF(R64="優勝",[4]現行XD用点数換算表!$B$8,IF(R64="準優勝",[4]現行XD用点数換算表!$C$8,IF(R64="ベスト4",[4]現行XD用点数換算表!$D$8,IF(R64="ベスト8",[4]現行XD用点数換算表!$E$8,[4]現行XD用点数換算表!$F$8)))))</f>
        <v>0</v>
      </c>
      <c r="T64" s="12"/>
      <c r="U64" s="14">
        <f>IF(T64="",0,IF(T64="優勝",[4]現行XD用点数換算表!$B$13,IF(T64="準優勝",[4]現行XD用点数換算表!$C$13,IF(T64="ベスト4",[4]現行XD用点数換算表!$D$13,[4]現行XD用点数換算表!$E$13))))</f>
        <v>0</v>
      </c>
      <c r="V64" s="12"/>
      <c r="W64" s="8">
        <f>IF(V64="",0,IF(V64="優勝",[4]現行XD用点数換算表!$B$14,IF(V64="準優勝",[4]現行XD用点数換算表!$C$14,IF(V64="ベスト4",[4]現行XD用点数換算表!$D$14,[4]現行XD用点数換算表!$E$14))))</f>
        <v>0</v>
      </c>
      <c r="X64" s="12"/>
      <c r="Y64" s="8">
        <f>IF(X64="",0,IF(X64="優勝",[2]現行XD用点数換算表!$B$15,IF(X64="準優勝",[2]現行XD用点数換算表!$C$15,IF(X64="ベスト4",[2]現行XD用点数換算表!$D$15,IF(X64="ベスト8",[2]現行XD用点数換算表!$E$15,IF(X64="ベスト16",[2]現行XD用点数換算表!$F$15,IF(X64="ベスト32",[2]現行XD用点数換算表!$G$15,"")))))))</f>
        <v>0</v>
      </c>
      <c r="Z64" s="12"/>
      <c r="AA64" s="8">
        <f>IF(Z64="",0,IF(Z64="優勝",[4]現行XD用点数換算表!$B$16,IF(Z64="準優勝",[4]現行XD用点数換算表!$C$16,IF(Z64="ベスト4",[4]現行XD用点数換算表!$D$16,IF(Z64="ベスト8",[4]現行XD用点数換算表!$E$16,IF(Z64="ベスト16",[4]現行XD用点数換算表!$F$16,IF(Z64="ベスト32",[4]現行XD用点数換算表!$G$16,"")))))))</f>
        <v>0</v>
      </c>
      <c r="AB64" s="12"/>
      <c r="AC64" s="8">
        <f>IF(AB64="",0,IF(AB64="優勝",[4]現行XD用点数換算表!$B$17,IF(AB64="準優勝",[4]現行XD用点数換算表!$C$17,IF(AB64="ベスト4",[4]現行XD用点数換算表!$D$17,IF(AB64="ベスト8",[4]現行XD用点数換算表!$E$17,IF(AB64="ベスト16",[4]現行XD用点数換算表!$F$17,IF(AB64="ベスト32",[4]現行XD用点数換算表!$G$17,"")))))))</f>
        <v>0</v>
      </c>
      <c r="AD64" s="12"/>
      <c r="AE64" s="8">
        <f>IF(AD64="",0,IF(AD64="優勝",[4]現行XD用点数換算表!$B$18,IF(AD64="準優勝",[4]現行XD用点数換算表!$C$18,IF(AD64="ベスト4",[4]現行XD用点数換算表!$D$18,IF(AD64="ベスト8",[4]現行XD用点数換算表!$E$18,[4]現行XD用点数換算表!$F$18)))))</f>
        <v>0</v>
      </c>
      <c r="AF64" s="12"/>
      <c r="AG64" s="8">
        <f>IF(AF64="",0,IF(AF64="優勝",[4]現行XD用点数換算表!$B$19,IF(AF64="準優勝",[4]現行XD用点数換算表!$C$19,IF(AF64="ベスト4",[4]現行XD用点数換算表!$D$19,IF(AF64="ベスト8",[4]現行XD用点数換算表!$E$19,[4]現行XD用点数換算表!$F$19)))))</f>
        <v>0</v>
      </c>
      <c r="AH64" s="8">
        <f t="shared" si="1"/>
        <v>40</v>
      </c>
    </row>
    <row r="65" spans="1:34" ht="15" customHeight="1" x14ac:dyDescent="0.55000000000000004">
      <c r="A65" s="12" t="s">
        <v>96</v>
      </c>
      <c r="B65" s="12" t="s">
        <v>43</v>
      </c>
      <c r="C65" s="12">
        <v>3</v>
      </c>
      <c r="D65" s="25" t="s">
        <v>159</v>
      </c>
      <c r="E65" s="26" t="s">
        <v>160</v>
      </c>
      <c r="F65" s="12"/>
      <c r="G65" s="13">
        <f>IF(F65="",0,IF(F65="優勝",[6]現行XD用点数換算表!$B$2,IF(F65="準優勝",[6]現行XD用点数換算表!$C$2,IF(F65="ベスト4",[6]現行XD用点数換算表!$D$2,[6]現行XD用点数換算表!$E$2))))</f>
        <v>0</v>
      </c>
      <c r="H65" s="12"/>
      <c r="I65" s="8">
        <f>IF(H65="",0,IF(H65="優勝",[6]現行XD用点数換算表!$B$3,IF(H65="準優勝",[6]現行XD用点数換算表!$C$3,IF(H65="ベスト4",[6]現行XD用点数換算表!$D$3,[6]現行XD用点数換算表!$E$3))))</f>
        <v>0</v>
      </c>
      <c r="J65" s="12"/>
      <c r="K65" s="8">
        <f>IF(J65="",0,IF(J65="優勝",[5]現行XD用点数換算表!$B$4,IF(J65="準優勝",[5]現行XD用点数換算表!$C$4,IF(J65="ベスト4",[5]現行XD用点数換算表!$D$4,IF(J65="ベスト8",[5]現行XD用点数換算表!$E$4,IF(J65="ベスト16",[5]現行XD用点数換算表!$F$4,IF(J65="ベスト32",[5]現行XD用点数換算表!$G$4,"")))))))</f>
        <v>0</v>
      </c>
      <c r="L65" s="12"/>
      <c r="M65" s="8">
        <f>IF(L65="",0,IF(L65="優勝",[6]現行XD用点数換算表!$B$5,IF(L65="準優勝",[6]現行XD用点数換算表!$C$5,IF(L65="ベスト4",[6]現行XD用点数換算表!$D$5,IF(L65="ベスト8",[6]現行XD用点数換算表!$E$5,IF(L65="ベスト16",[6]現行XD用点数換算表!$F$5,IF(L65="ベスト32",[6]現行XD用点数換算表!$G$5,"")))))))</f>
        <v>0</v>
      </c>
      <c r="N65" s="12" t="s">
        <v>5</v>
      </c>
      <c r="O65" s="8">
        <f>IF(N65="",0,IF(N65="優勝",[6]現行XD用点数換算表!$B$6,IF(N65="準優勝",[6]現行XD用点数換算表!$C$6,IF(N65="ベスト4",[6]現行XD用点数換算表!$D$6,IF(N65="ベスト8",[6]現行XD用点数換算表!$E$6,IF(N65="ベスト16",[6]現行XD用点数換算表!$F$6,IF(N65="ベスト32",[6]現行XD用点数換算表!$G$6,"")))))))</f>
        <v>30</v>
      </c>
      <c r="P65" s="12"/>
      <c r="Q65" s="8">
        <f>IF(P65="",0,IF(P65="優勝",[6]現行XD用点数換算表!$B$7,IF(P65="準優勝",[6]現行XD用点数換算表!$C$7,IF(P65="ベスト4",[6]現行XD用点数換算表!$D$7,IF(P65="ベスト8",[6]現行XD用点数換算表!$E$7,[6]現行XD用点数換算表!$F$7)))))</f>
        <v>0</v>
      </c>
      <c r="R65" s="12"/>
      <c r="S65" s="8">
        <f>IF(R65="",0,IF(R65="優勝",[6]現行XD用点数換算表!$B$8,IF(R65="準優勝",[6]現行XD用点数換算表!$C$8,IF(R65="ベスト4",[6]現行XD用点数換算表!$D$8,IF(R65="ベスト8",[6]現行XD用点数換算表!$E$8,[6]現行XD用点数換算表!$F$8)))))</f>
        <v>0</v>
      </c>
      <c r="T65" s="12"/>
      <c r="U65" s="14">
        <f>IF(T65="",0,IF(T65="優勝",[6]現行XD用点数換算表!$B$13,IF(T65="準優勝",[6]現行XD用点数換算表!$C$13,IF(T65="ベスト4",[6]現行XD用点数換算表!$D$13,[6]現行XD用点数換算表!$E$13))))</f>
        <v>0</v>
      </c>
      <c r="V65" s="12"/>
      <c r="W65" s="8">
        <f>IF(V65="",0,IF(V65="優勝",[6]現行XD用点数換算表!$B$14,IF(V65="準優勝",[6]現行XD用点数換算表!$C$14,IF(V65="ベスト4",[6]現行XD用点数換算表!$D$14,[6]現行XD用点数換算表!$E$14))))</f>
        <v>0</v>
      </c>
      <c r="X65" s="12"/>
      <c r="Y65" s="8">
        <f>IF(X65="",0,IF(X65="優勝",[5]現行XD用点数換算表!$B$15,IF(X65="準優勝",[5]現行XD用点数換算表!$C$15,IF(X65="ベスト4",[5]現行XD用点数換算表!$D$15,IF(X65="ベスト8",[5]現行XD用点数換算表!$E$15,IF(X65="ベスト16",[5]現行XD用点数換算表!$F$15,IF(X65="ベスト32",[5]現行XD用点数換算表!$G$15,"")))))))</f>
        <v>0</v>
      </c>
      <c r="Z65" s="12"/>
      <c r="AA65" s="8">
        <f>IF(Z65="",0,IF(Z65="優勝",[6]現行XD用点数換算表!$B$16,IF(Z65="準優勝",[6]現行XD用点数換算表!$C$16,IF(Z65="ベスト4",[6]現行XD用点数換算表!$D$16,IF(Z65="ベスト8",[6]現行XD用点数換算表!$E$16,IF(Z65="ベスト16",[6]現行XD用点数換算表!$F$16,IF(Z65="ベスト32",[6]現行XD用点数換算表!$G$16,"")))))))</f>
        <v>0</v>
      </c>
      <c r="AB65" s="12"/>
      <c r="AC65" s="8">
        <f>IF(AB65="",0,IF(AB65="優勝",[6]現行XD用点数換算表!$B$17,IF(AB65="準優勝",[6]現行XD用点数換算表!$C$17,IF(AB65="ベスト4",[6]現行XD用点数換算表!$D$17,IF(AB65="ベスト8",[6]現行XD用点数換算表!$E$17,IF(AB65="ベスト16",[6]現行XD用点数換算表!$F$17,IF(AB65="ベスト32",[6]現行XD用点数換算表!$G$17,"")))))))</f>
        <v>0</v>
      </c>
      <c r="AD65" s="12"/>
      <c r="AE65" s="8">
        <f>IF(AD65="",0,IF(AD65="優勝",[6]現行XD用点数換算表!$B$18,IF(AD65="準優勝",[6]現行XD用点数換算表!$C$18,IF(AD65="ベスト4",[6]現行XD用点数換算表!$D$18,IF(AD65="ベスト8",[6]現行XD用点数換算表!$E$18,[6]現行XD用点数換算表!$F$18)))))</f>
        <v>0</v>
      </c>
      <c r="AF65" s="12"/>
      <c r="AG65" s="8">
        <f>IF(AF65="",0,IF(AF65="優勝",[6]現行XD用点数換算表!$B$19,IF(AF65="準優勝",[6]現行XD用点数換算表!$C$19,IF(AF65="ベスト4",[6]現行XD用点数換算表!$D$19,IF(AF65="ベスト8",[6]現行XD用点数換算表!$E$19,[6]現行XD用点数換算表!$F$19)))))</f>
        <v>0</v>
      </c>
      <c r="AH65" s="8">
        <f t="shared" si="1"/>
        <v>30</v>
      </c>
    </row>
    <row r="66" spans="1:34" ht="15" customHeight="1" x14ac:dyDescent="0.55000000000000004">
      <c r="A66" s="12" t="s">
        <v>97</v>
      </c>
      <c r="B66" s="12" t="s">
        <v>41</v>
      </c>
      <c r="C66" s="12">
        <v>4</v>
      </c>
      <c r="D66" s="25" t="s">
        <v>159</v>
      </c>
      <c r="E66" s="26" t="s">
        <v>160</v>
      </c>
      <c r="F66" s="12"/>
      <c r="G66" s="13">
        <f>IF(F66="",0,IF(F66="優勝",[6]現行XD用点数換算表!$B$2,IF(F66="準優勝",[6]現行XD用点数換算表!$C$2,IF(F66="ベスト4",[6]現行XD用点数換算表!$D$2,[6]現行XD用点数換算表!$E$2))))</f>
        <v>0</v>
      </c>
      <c r="H66" s="12"/>
      <c r="I66" s="8">
        <f>IF(H66="",0,IF(H66="優勝",[6]現行XD用点数換算表!$B$3,IF(H66="準優勝",[6]現行XD用点数換算表!$C$3,IF(H66="ベスト4",[6]現行XD用点数換算表!$D$3,[6]現行XD用点数換算表!$E$3))))</f>
        <v>0</v>
      </c>
      <c r="J66" s="12"/>
      <c r="K66" s="8">
        <f>IF(J66="",0,IF(J66="優勝",[5]現行XD用点数換算表!$B$4,IF(J66="準優勝",[5]現行XD用点数換算表!$C$4,IF(J66="ベスト4",[5]現行XD用点数換算表!$D$4,IF(J66="ベスト8",[5]現行XD用点数換算表!$E$4,IF(J66="ベスト16",[5]現行XD用点数換算表!$F$4,IF(J66="ベスト32",[5]現行XD用点数換算表!$G$4,"")))))))</f>
        <v>0</v>
      </c>
      <c r="L66" s="12"/>
      <c r="M66" s="8">
        <f>IF(L66="",0,IF(L66="優勝",[6]現行XD用点数換算表!$B$5,IF(L66="準優勝",[6]現行XD用点数換算表!$C$5,IF(L66="ベスト4",[6]現行XD用点数換算表!$D$5,IF(L66="ベスト8",[6]現行XD用点数換算表!$E$5,IF(L66="ベスト16",[6]現行XD用点数換算表!$F$5,IF(L66="ベスト32",[6]現行XD用点数換算表!$G$5,"")))))))</f>
        <v>0</v>
      </c>
      <c r="N66" s="12" t="s">
        <v>5</v>
      </c>
      <c r="O66" s="8">
        <f>IF(N66="",0,IF(N66="優勝",[6]現行XD用点数換算表!$B$6,IF(N66="準優勝",[6]現行XD用点数換算表!$C$6,IF(N66="ベスト4",[6]現行XD用点数換算表!$D$6,IF(N66="ベスト8",[6]現行XD用点数換算表!$E$6,IF(N66="ベスト16",[6]現行XD用点数換算表!$F$6,IF(N66="ベスト32",[6]現行XD用点数換算表!$G$6,"")))))))</f>
        <v>30</v>
      </c>
      <c r="P66" s="12"/>
      <c r="Q66" s="8">
        <f>IF(P66="",0,IF(P66="優勝",[6]現行XD用点数換算表!$B$7,IF(P66="準優勝",[6]現行XD用点数換算表!$C$7,IF(P66="ベスト4",[6]現行XD用点数換算表!$D$7,IF(P66="ベスト8",[6]現行XD用点数換算表!$E$7,[6]現行XD用点数換算表!$F$7)))))</f>
        <v>0</v>
      </c>
      <c r="R66" s="12"/>
      <c r="S66" s="8">
        <f>IF(R66="",0,IF(R66="優勝",[6]現行XD用点数換算表!$B$8,IF(R66="準優勝",[6]現行XD用点数換算表!$C$8,IF(R66="ベスト4",[6]現行XD用点数換算表!$D$8,IF(R66="ベスト8",[6]現行XD用点数換算表!$E$8,[6]現行XD用点数換算表!$F$8)))))</f>
        <v>0</v>
      </c>
      <c r="T66" s="12"/>
      <c r="U66" s="14">
        <f>IF(T66="",0,IF(T66="優勝",[6]現行XD用点数換算表!$B$13,IF(T66="準優勝",[6]現行XD用点数換算表!$C$13,IF(T66="ベスト4",[6]現行XD用点数換算表!$D$13,[6]現行XD用点数換算表!$E$13))))</f>
        <v>0</v>
      </c>
      <c r="V66" s="12"/>
      <c r="W66" s="8">
        <f>IF(V66="",0,IF(V66="優勝",[6]現行XD用点数換算表!$B$14,IF(V66="準優勝",[6]現行XD用点数換算表!$C$14,IF(V66="ベスト4",[6]現行XD用点数換算表!$D$14,[6]現行XD用点数換算表!$E$14))))</f>
        <v>0</v>
      </c>
      <c r="X66" s="12"/>
      <c r="Y66" s="8">
        <f>IF(X66="",0,IF(X66="優勝",[5]現行XD用点数換算表!$B$15,IF(X66="準優勝",[5]現行XD用点数換算表!$C$15,IF(X66="ベスト4",[5]現行XD用点数換算表!$D$15,IF(X66="ベスト8",[5]現行XD用点数換算表!$E$15,IF(X66="ベスト16",[5]現行XD用点数換算表!$F$15,IF(X66="ベスト32",[5]現行XD用点数換算表!$G$15,"")))))))</f>
        <v>0</v>
      </c>
      <c r="Z66" s="12"/>
      <c r="AA66" s="8">
        <f>IF(Z66="",0,IF(Z66="優勝",[6]現行XD用点数換算表!$B$16,IF(Z66="準優勝",[6]現行XD用点数換算表!$C$16,IF(Z66="ベスト4",[6]現行XD用点数換算表!$D$16,IF(Z66="ベスト8",[6]現行XD用点数換算表!$E$16,IF(Z66="ベスト16",[6]現行XD用点数換算表!$F$16,IF(Z66="ベスト32",[6]現行XD用点数換算表!$G$16,"")))))))</f>
        <v>0</v>
      </c>
      <c r="AB66" s="12"/>
      <c r="AC66" s="8">
        <f>IF(AB66="",0,IF(AB66="優勝",[6]現行XD用点数換算表!$B$17,IF(AB66="準優勝",[6]現行XD用点数換算表!$C$17,IF(AB66="ベスト4",[6]現行XD用点数換算表!$D$17,IF(AB66="ベスト8",[6]現行XD用点数換算表!$E$17,IF(AB66="ベスト16",[6]現行XD用点数換算表!$F$17,IF(AB66="ベスト32",[6]現行XD用点数換算表!$G$17,"")))))))</f>
        <v>0</v>
      </c>
      <c r="AD66" s="12"/>
      <c r="AE66" s="8">
        <f>IF(AD66="",0,IF(AD66="優勝",[6]現行XD用点数換算表!$B$18,IF(AD66="準優勝",[6]現行XD用点数換算表!$C$18,IF(AD66="ベスト4",[6]現行XD用点数換算表!$D$18,IF(AD66="ベスト8",[6]現行XD用点数換算表!$E$18,[6]現行XD用点数換算表!$F$18)))))</f>
        <v>0</v>
      </c>
      <c r="AF66" s="12"/>
      <c r="AG66" s="8">
        <f>IF(AF66="",0,IF(AF66="優勝",[6]現行XD用点数換算表!$B$19,IF(AF66="準優勝",[6]現行XD用点数換算表!$C$19,IF(AF66="ベスト4",[6]現行XD用点数換算表!$D$19,IF(AF66="ベスト8",[6]現行XD用点数換算表!$E$19,[6]現行XD用点数換算表!$F$19)))))</f>
        <v>0</v>
      </c>
      <c r="AH66" s="8">
        <f t="shared" si="1"/>
        <v>30</v>
      </c>
    </row>
    <row r="67" spans="1:34" ht="15" customHeight="1" x14ac:dyDescent="0.55000000000000004">
      <c r="A67" s="12" t="s">
        <v>98</v>
      </c>
      <c r="B67" s="12" t="s">
        <v>43</v>
      </c>
      <c r="C67" s="12">
        <v>3</v>
      </c>
      <c r="D67" s="25" t="s">
        <v>159</v>
      </c>
      <c r="E67" s="26" t="s">
        <v>160</v>
      </c>
      <c r="F67" s="12"/>
      <c r="G67" s="13">
        <f>IF(F67="",0,IF(F67="優勝",[6]現行XD用点数換算表!$B$2,IF(F67="準優勝",[6]現行XD用点数換算表!$C$2,IF(F67="ベスト4",[6]現行XD用点数換算表!$D$2,[6]現行XD用点数換算表!$E$2))))</f>
        <v>0</v>
      </c>
      <c r="H67" s="12"/>
      <c r="I67" s="8">
        <f>IF(H67="",0,IF(H67="優勝",[6]現行XD用点数換算表!$B$3,IF(H67="準優勝",[6]現行XD用点数換算表!$C$3,IF(H67="ベスト4",[6]現行XD用点数換算表!$D$3,[6]現行XD用点数換算表!$E$3))))</f>
        <v>0</v>
      </c>
      <c r="J67" s="12"/>
      <c r="K67" s="8">
        <f>IF(J67="",0,IF(J67="優勝",[5]現行XD用点数換算表!$B$4,IF(J67="準優勝",[5]現行XD用点数換算表!$C$4,IF(J67="ベスト4",[5]現行XD用点数換算表!$D$4,IF(J67="ベスト8",[5]現行XD用点数換算表!$E$4,IF(J67="ベスト16",[5]現行XD用点数換算表!$F$4,IF(J67="ベスト32",[5]現行XD用点数換算表!$G$4,"")))))))</f>
        <v>0</v>
      </c>
      <c r="L67" s="12"/>
      <c r="M67" s="8">
        <f>IF(L67="",0,IF(L67="優勝",[6]現行XD用点数換算表!$B$5,IF(L67="準優勝",[6]現行XD用点数換算表!$C$5,IF(L67="ベスト4",[6]現行XD用点数換算表!$D$5,IF(L67="ベスト8",[6]現行XD用点数換算表!$E$5,IF(L67="ベスト16",[6]現行XD用点数換算表!$F$5,IF(L67="ベスト32",[6]現行XD用点数換算表!$G$5,"")))))))</f>
        <v>0</v>
      </c>
      <c r="N67" s="12" t="s">
        <v>5</v>
      </c>
      <c r="O67" s="8">
        <f>IF(N67="",0,IF(N67="優勝",[6]現行XD用点数換算表!$B$6,IF(N67="準優勝",[6]現行XD用点数換算表!$C$6,IF(N67="ベスト4",[6]現行XD用点数換算表!$D$6,IF(N67="ベスト8",[6]現行XD用点数換算表!$E$6,IF(N67="ベスト16",[6]現行XD用点数換算表!$F$6,IF(N67="ベスト32",[6]現行XD用点数換算表!$G$6,"")))))))</f>
        <v>30</v>
      </c>
      <c r="P67" s="12"/>
      <c r="Q67" s="8">
        <f>IF(P67="",0,IF(P67="優勝",[6]現行XD用点数換算表!$B$7,IF(P67="準優勝",[6]現行XD用点数換算表!$C$7,IF(P67="ベスト4",[6]現行XD用点数換算表!$D$7,IF(P67="ベスト8",[6]現行XD用点数換算表!$E$7,[6]現行XD用点数換算表!$F$7)))))</f>
        <v>0</v>
      </c>
      <c r="R67" s="12"/>
      <c r="S67" s="8">
        <f>IF(R67="",0,IF(R67="優勝",[6]現行XD用点数換算表!$B$8,IF(R67="準優勝",[6]現行XD用点数換算表!$C$8,IF(R67="ベスト4",[6]現行XD用点数換算表!$D$8,IF(R67="ベスト8",[6]現行XD用点数換算表!$E$8,[6]現行XD用点数換算表!$F$8)))))</f>
        <v>0</v>
      </c>
      <c r="T67" s="12"/>
      <c r="U67" s="14">
        <f>IF(T67="",0,IF(T67="優勝",[6]現行XD用点数換算表!$B$13,IF(T67="準優勝",[6]現行XD用点数換算表!$C$13,IF(T67="ベスト4",[6]現行XD用点数換算表!$D$13,[6]現行XD用点数換算表!$E$13))))</f>
        <v>0</v>
      </c>
      <c r="V67" s="12"/>
      <c r="W67" s="8">
        <f>IF(V67="",0,IF(V67="優勝",[6]現行XD用点数換算表!$B$14,IF(V67="準優勝",[6]現行XD用点数換算表!$C$14,IF(V67="ベスト4",[6]現行XD用点数換算表!$D$14,[6]現行XD用点数換算表!$E$14))))</f>
        <v>0</v>
      </c>
      <c r="X67" s="12"/>
      <c r="Y67" s="8">
        <f>IF(X67="",0,IF(X67="優勝",[5]現行XD用点数換算表!$B$15,IF(X67="準優勝",[5]現行XD用点数換算表!$C$15,IF(X67="ベスト4",[5]現行XD用点数換算表!$D$15,IF(X67="ベスト8",[5]現行XD用点数換算表!$E$15,IF(X67="ベスト16",[5]現行XD用点数換算表!$F$15,IF(X67="ベスト32",[5]現行XD用点数換算表!$G$15,"")))))))</f>
        <v>0</v>
      </c>
      <c r="Z67" s="12"/>
      <c r="AA67" s="8">
        <f>IF(Z67="",0,IF(Z67="優勝",[6]現行XD用点数換算表!$B$16,IF(Z67="準優勝",[6]現行XD用点数換算表!$C$16,IF(Z67="ベスト4",[6]現行XD用点数換算表!$D$16,IF(Z67="ベスト8",[6]現行XD用点数換算表!$E$16,IF(Z67="ベスト16",[6]現行XD用点数換算表!$F$16,IF(Z67="ベスト32",[6]現行XD用点数換算表!$G$16,"")))))))</f>
        <v>0</v>
      </c>
      <c r="AB67" s="12"/>
      <c r="AC67" s="8">
        <f>IF(AB67="",0,IF(AB67="優勝",[6]現行XD用点数換算表!$B$17,IF(AB67="準優勝",[6]現行XD用点数換算表!$C$17,IF(AB67="ベスト4",[6]現行XD用点数換算表!$D$17,IF(AB67="ベスト8",[6]現行XD用点数換算表!$E$17,IF(AB67="ベスト16",[6]現行XD用点数換算表!$F$17,IF(AB67="ベスト32",[6]現行XD用点数換算表!$G$17,"")))))))</f>
        <v>0</v>
      </c>
      <c r="AD67" s="12"/>
      <c r="AE67" s="8">
        <f>IF(AD67="",0,IF(AD67="優勝",[6]現行XD用点数換算表!$B$18,IF(AD67="準優勝",[6]現行XD用点数換算表!$C$18,IF(AD67="ベスト4",[6]現行XD用点数換算表!$D$18,IF(AD67="ベスト8",[6]現行XD用点数換算表!$E$18,[6]現行XD用点数換算表!$F$18)))))</f>
        <v>0</v>
      </c>
      <c r="AF67" s="12"/>
      <c r="AG67" s="8">
        <f>IF(AF67="",0,IF(AF67="優勝",[6]現行XD用点数換算表!$B$19,IF(AF67="準優勝",[6]現行XD用点数換算表!$C$19,IF(AF67="ベスト4",[6]現行XD用点数換算表!$D$19,IF(AF67="ベスト8",[6]現行XD用点数換算表!$E$19,[6]現行XD用点数換算表!$F$19)))))</f>
        <v>0</v>
      </c>
      <c r="AH67" s="8">
        <f t="shared" si="1"/>
        <v>30</v>
      </c>
    </row>
    <row r="68" spans="1:34" ht="15" customHeight="1" x14ac:dyDescent="0.55000000000000004">
      <c r="A68" s="12" t="s">
        <v>99</v>
      </c>
      <c r="B68" s="12" t="s">
        <v>79</v>
      </c>
      <c r="C68" s="12">
        <v>2</v>
      </c>
      <c r="D68" s="25" t="s">
        <v>159</v>
      </c>
      <c r="E68" s="26" t="s">
        <v>160</v>
      </c>
      <c r="F68" s="12"/>
      <c r="G68" s="13">
        <f>IF(F68="",0,IF(F68="優勝",[6]現行XD用点数換算表!$B$2,IF(F68="準優勝",[6]現行XD用点数換算表!$C$2,IF(F68="ベスト4",[6]現行XD用点数換算表!$D$2,[6]現行XD用点数換算表!$E$2))))</f>
        <v>0</v>
      </c>
      <c r="H68" s="12"/>
      <c r="I68" s="8">
        <f>IF(H68="",0,IF(H68="優勝",[6]現行XD用点数換算表!$B$3,IF(H68="準優勝",[6]現行XD用点数換算表!$C$3,IF(H68="ベスト4",[6]現行XD用点数換算表!$D$3,[6]現行XD用点数換算表!$E$3))))</f>
        <v>0</v>
      </c>
      <c r="J68" s="12"/>
      <c r="K68" s="8">
        <f>IF(J68="",0,IF(J68="優勝",[5]現行XD用点数換算表!$B$4,IF(J68="準優勝",[5]現行XD用点数換算表!$C$4,IF(J68="ベスト4",[5]現行XD用点数換算表!$D$4,IF(J68="ベスト8",[5]現行XD用点数換算表!$E$4,IF(J68="ベスト16",[5]現行XD用点数換算表!$F$4,IF(J68="ベスト32",[5]現行XD用点数換算表!$G$4,"")))))))</f>
        <v>0</v>
      </c>
      <c r="L68" s="12"/>
      <c r="M68" s="8">
        <f>IF(L68="",0,IF(L68="優勝",[6]現行XD用点数換算表!$B$5,IF(L68="準優勝",[6]現行XD用点数換算表!$C$5,IF(L68="ベスト4",[6]現行XD用点数換算表!$D$5,IF(L68="ベスト8",[6]現行XD用点数換算表!$E$5,IF(L68="ベスト16",[6]現行XD用点数換算表!$F$5,IF(L68="ベスト32",[6]現行XD用点数換算表!$G$5,"")))))))</f>
        <v>0</v>
      </c>
      <c r="N68" s="12" t="s">
        <v>5</v>
      </c>
      <c r="O68" s="8">
        <f>IF(N68="",0,IF(N68="優勝",[6]現行XD用点数換算表!$B$6,IF(N68="準優勝",[6]現行XD用点数換算表!$C$6,IF(N68="ベスト4",[6]現行XD用点数換算表!$D$6,IF(N68="ベスト8",[6]現行XD用点数換算表!$E$6,IF(N68="ベスト16",[6]現行XD用点数換算表!$F$6,IF(N68="ベスト32",[6]現行XD用点数換算表!$G$6,"")))))))</f>
        <v>30</v>
      </c>
      <c r="P68" s="12"/>
      <c r="Q68" s="8">
        <f>IF(P68="",0,IF(P68="優勝",[6]現行XD用点数換算表!$B$7,IF(P68="準優勝",[6]現行XD用点数換算表!$C$7,IF(P68="ベスト4",[6]現行XD用点数換算表!$D$7,IF(P68="ベスト8",[6]現行XD用点数換算表!$E$7,[6]現行XD用点数換算表!$F$7)))))</f>
        <v>0</v>
      </c>
      <c r="R68" s="12"/>
      <c r="S68" s="8">
        <f>IF(R68="",0,IF(R68="優勝",[6]現行XD用点数換算表!$B$8,IF(R68="準優勝",[6]現行XD用点数換算表!$C$8,IF(R68="ベスト4",[6]現行XD用点数換算表!$D$8,IF(R68="ベスト8",[6]現行XD用点数換算表!$E$8,[6]現行XD用点数換算表!$F$8)))))</f>
        <v>0</v>
      </c>
      <c r="T68" s="12"/>
      <c r="U68" s="14">
        <f>IF(T68="",0,IF(T68="優勝",[6]現行XD用点数換算表!$B$13,IF(T68="準優勝",[6]現行XD用点数換算表!$C$13,IF(T68="ベスト4",[6]現行XD用点数換算表!$D$13,[6]現行XD用点数換算表!$E$13))))</f>
        <v>0</v>
      </c>
      <c r="V68" s="12"/>
      <c r="W68" s="8">
        <f>IF(V68="",0,IF(V68="優勝",[6]現行XD用点数換算表!$B$14,IF(V68="準優勝",[6]現行XD用点数換算表!$C$14,IF(V68="ベスト4",[6]現行XD用点数換算表!$D$14,[6]現行XD用点数換算表!$E$14))))</f>
        <v>0</v>
      </c>
      <c r="X68" s="12"/>
      <c r="Y68" s="8">
        <f>IF(X68="",0,IF(X68="優勝",[5]現行XD用点数換算表!$B$15,IF(X68="準優勝",[5]現行XD用点数換算表!$C$15,IF(X68="ベスト4",[5]現行XD用点数換算表!$D$15,IF(X68="ベスト8",[5]現行XD用点数換算表!$E$15,IF(X68="ベスト16",[5]現行XD用点数換算表!$F$15,IF(X68="ベスト32",[5]現行XD用点数換算表!$G$15,"")))))))</f>
        <v>0</v>
      </c>
      <c r="Z68" s="12"/>
      <c r="AA68" s="8">
        <f>IF(Z68="",0,IF(Z68="優勝",[6]現行XD用点数換算表!$B$16,IF(Z68="準優勝",[6]現行XD用点数換算表!$C$16,IF(Z68="ベスト4",[6]現行XD用点数換算表!$D$16,IF(Z68="ベスト8",[6]現行XD用点数換算表!$E$16,IF(Z68="ベスト16",[6]現行XD用点数換算表!$F$16,IF(Z68="ベスト32",[6]現行XD用点数換算表!$G$16,"")))))))</f>
        <v>0</v>
      </c>
      <c r="AB68" s="12"/>
      <c r="AC68" s="8">
        <f>IF(AB68="",0,IF(AB68="優勝",[6]現行XD用点数換算表!$B$17,IF(AB68="準優勝",[6]現行XD用点数換算表!$C$17,IF(AB68="ベスト4",[6]現行XD用点数換算表!$D$17,IF(AB68="ベスト8",[6]現行XD用点数換算表!$E$17,IF(AB68="ベスト16",[6]現行XD用点数換算表!$F$17,IF(AB68="ベスト32",[6]現行XD用点数換算表!$G$17,"")))))))</f>
        <v>0</v>
      </c>
      <c r="AD68" s="12"/>
      <c r="AE68" s="8">
        <f>IF(AD68="",0,IF(AD68="優勝",[6]現行XD用点数換算表!$B$18,IF(AD68="準優勝",[6]現行XD用点数換算表!$C$18,IF(AD68="ベスト4",[6]現行XD用点数換算表!$D$18,IF(AD68="ベスト8",[6]現行XD用点数換算表!$E$18,[6]現行XD用点数換算表!$F$18)))))</f>
        <v>0</v>
      </c>
      <c r="AF68" s="12"/>
      <c r="AG68" s="8">
        <f>IF(AF68="",0,IF(AF68="優勝",[6]現行XD用点数換算表!$B$19,IF(AF68="準優勝",[6]現行XD用点数換算表!$C$19,IF(AF68="ベスト4",[6]現行XD用点数換算表!$D$19,IF(AF68="ベスト8",[6]現行XD用点数換算表!$E$19,[6]現行XD用点数換算表!$F$19)))))</f>
        <v>0</v>
      </c>
      <c r="AH68" s="8">
        <f t="shared" ref="AH68:AH99" si="2">MAX(G68,I68)+SUM(K68:S68)+MAX(U68,W68)+SUM(Y68:AG68)</f>
        <v>30</v>
      </c>
    </row>
    <row r="69" spans="1:34" ht="15" customHeight="1" x14ac:dyDescent="0.55000000000000004">
      <c r="A69" s="12" t="s">
        <v>100</v>
      </c>
      <c r="B69" s="12" t="s">
        <v>43</v>
      </c>
      <c r="C69" s="12">
        <v>1</v>
      </c>
      <c r="D69" s="25" t="s">
        <v>159</v>
      </c>
      <c r="E69" s="26" t="s">
        <v>160</v>
      </c>
      <c r="F69" s="12"/>
      <c r="G69" s="13">
        <f>IF(F69="",0,IF(F69="優勝",[6]現行XD用点数換算表!$B$2,IF(F69="準優勝",[6]現行XD用点数換算表!$C$2,IF(F69="ベスト4",[6]現行XD用点数換算表!$D$2,[6]現行XD用点数換算表!$E$2))))</f>
        <v>0</v>
      </c>
      <c r="H69" s="12" t="s">
        <v>3</v>
      </c>
      <c r="I69" s="8">
        <f>IF(H69="",0,IF(H69="優勝",[6]現行XD用点数換算表!$B$3,IF(H69="準優勝",[6]現行XD用点数換算表!$C$3,IF(H69="ベスト4",[6]現行XD用点数換算表!$D$3,[6]現行XD用点数換算表!$E$3))))</f>
        <v>30</v>
      </c>
      <c r="J69" s="12"/>
      <c r="K69" s="8">
        <f>IF(J69="",0,IF(J69="優勝",[5]現行XD用点数換算表!$B$4,IF(J69="準優勝",[5]現行XD用点数換算表!$C$4,IF(J69="ベスト4",[5]現行XD用点数換算表!$D$4,IF(J69="ベスト8",[5]現行XD用点数換算表!$E$4,IF(J69="ベスト16",[5]現行XD用点数換算表!$F$4,IF(J69="ベスト32",[5]現行XD用点数換算表!$G$4,"")))))))</f>
        <v>0</v>
      </c>
      <c r="L69" s="12"/>
      <c r="M69" s="8">
        <f>IF(L69="",0,IF(L69="優勝",[6]現行XD用点数換算表!$B$5,IF(L69="準優勝",[6]現行XD用点数換算表!$C$5,IF(L69="ベスト4",[6]現行XD用点数換算表!$D$5,IF(L69="ベスト8",[6]現行XD用点数換算表!$E$5,IF(L69="ベスト16",[6]現行XD用点数換算表!$F$5,IF(L69="ベスト32",[6]現行XD用点数換算表!$G$5,"")))))))</f>
        <v>0</v>
      </c>
      <c r="N69" s="12"/>
      <c r="O69" s="8">
        <f>IF(N69="",0,IF(N69="優勝",[6]現行XD用点数換算表!$B$6,IF(N69="準優勝",[6]現行XD用点数換算表!$C$6,IF(N69="ベスト4",[6]現行XD用点数換算表!$D$6,IF(N69="ベスト8",[6]現行XD用点数換算表!$E$6,IF(N69="ベスト16",[6]現行XD用点数換算表!$F$6,IF(N69="ベスト32",[6]現行XD用点数換算表!$G$6,"")))))))</f>
        <v>0</v>
      </c>
      <c r="P69" s="12"/>
      <c r="Q69" s="8">
        <f>IF(P69="",0,IF(P69="優勝",[6]現行XD用点数換算表!$B$7,IF(P69="準優勝",[6]現行XD用点数換算表!$C$7,IF(P69="ベスト4",[6]現行XD用点数換算表!$D$7,IF(P69="ベスト8",[6]現行XD用点数換算表!$E$7,[6]現行XD用点数換算表!$F$7)))))</f>
        <v>0</v>
      </c>
      <c r="R69" s="12"/>
      <c r="S69" s="8">
        <f>IF(R69="",0,IF(R69="優勝",[6]現行XD用点数換算表!$B$8,IF(R69="準優勝",[6]現行XD用点数換算表!$C$8,IF(R69="ベスト4",[6]現行XD用点数換算表!$D$8,IF(R69="ベスト8",[6]現行XD用点数換算表!$E$8,[6]現行XD用点数換算表!$F$8)))))</f>
        <v>0</v>
      </c>
      <c r="T69" s="12"/>
      <c r="U69" s="14">
        <f>IF(T69="",0,IF(T69="優勝",[6]現行XD用点数換算表!$B$13,IF(T69="準優勝",[6]現行XD用点数換算表!$C$13,IF(T69="ベスト4",[6]現行XD用点数換算表!$D$13,[6]現行XD用点数換算表!$E$13))))</f>
        <v>0</v>
      </c>
      <c r="V69" s="12"/>
      <c r="W69" s="8">
        <f>IF(V69="",0,IF(V69="優勝",[6]現行XD用点数換算表!$B$14,IF(V69="準優勝",[6]現行XD用点数換算表!$C$14,IF(V69="ベスト4",[6]現行XD用点数換算表!$D$14,[6]現行XD用点数換算表!$E$14))))</f>
        <v>0</v>
      </c>
      <c r="X69" s="12"/>
      <c r="Y69" s="8">
        <f>IF(X69="",0,IF(X69="優勝",[5]現行XD用点数換算表!$B$15,IF(X69="準優勝",[5]現行XD用点数換算表!$C$15,IF(X69="ベスト4",[5]現行XD用点数換算表!$D$15,IF(X69="ベスト8",[5]現行XD用点数換算表!$E$15,IF(X69="ベスト16",[5]現行XD用点数換算表!$F$15,IF(X69="ベスト32",[5]現行XD用点数換算表!$G$15,"")))))))</f>
        <v>0</v>
      </c>
      <c r="Z69" s="12"/>
      <c r="AA69" s="8">
        <f>IF(Z69="",0,IF(Z69="優勝",[6]現行XD用点数換算表!$B$16,IF(Z69="準優勝",[6]現行XD用点数換算表!$C$16,IF(Z69="ベスト4",[6]現行XD用点数換算表!$D$16,IF(Z69="ベスト8",[6]現行XD用点数換算表!$E$16,IF(Z69="ベスト16",[6]現行XD用点数換算表!$F$16,IF(Z69="ベスト32",[6]現行XD用点数換算表!$G$16,"")))))))</f>
        <v>0</v>
      </c>
      <c r="AB69" s="12"/>
      <c r="AC69" s="8">
        <f>IF(AB69="",0,IF(AB69="優勝",[6]現行XD用点数換算表!$B$17,IF(AB69="準優勝",[6]現行XD用点数換算表!$C$17,IF(AB69="ベスト4",[6]現行XD用点数換算表!$D$17,IF(AB69="ベスト8",[6]現行XD用点数換算表!$E$17,IF(AB69="ベスト16",[6]現行XD用点数換算表!$F$17,IF(AB69="ベスト32",[6]現行XD用点数換算表!$G$17,"")))))))</f>
        <v>0</v>
      </c>
      <c r="AD69" s="12"/>
      <c r="AE69" s="8">
        <f>IF(AD69="",0,IF(AD69="優勝",[6]現行XD用点数換算表!$B$18,IF(AD69="準優勝",[6]現行XD用点数換算表!$C$18,IF(AD69="ベスト4",[6]現行XD用点数換算表!$D$18,IF(AD69="ベスト8",[6]現行XD用点数換算表!$E$18,[6]現行XD用点数換算表!$F$18)))))</f>
        <v>0</v>
      </c>
      <c r="AF69" s="12"/>
      <c r="AG69" s="8">
        <f>IF(AF69="",0,IF(AF69="優勝",[6]現行XD用点数換算表!$B$19,IF(AF69="準優勝",[6]現行XD用点数換算表!$C$19,IF(AF69="ベスト4",[6]現行XD用点数換算表!$D$19,IF(AF69="ベスト8",[6]現行XD用点数換算表!$E$19,[6]現行XD用点数換算表!$F$19)))))</f>
        <v>0</v>
      </c>
      <c r="AH69" s="8">
        <f t="shared" si="2"/>
        <v>30</v>
      </c>
    </row>
    <row r="70" spans="1:34" ht="15" customHeight="1" x14ac:dyDescent="0.55000000000000004">
      <c r="A70" s="12" t="s">
        <v>101</v>
      </c>
      <c r="B70" s="12" t="s">
        <v>41</v>
      </c>
      <c r="C70" s="12">
        <v>1</v>
      </c>
      <c r="D70" s="25" t="s">
        <v>159</v>
      </c>
      <c r="E70" s="26" t="s">
        <v>160</v>
      </c>
      <c r="F70" s="12" t="s">
        <v>3</v>
      </c>
      <c r="G70" s="13">
        <f>IF(F70="",0,IF(F70="優勝",[6]現行XD用点数換算表!$B$2,IF(F70="準優勝",[6]現行XD用点数換算表!$C$2,IF(F70="ベスト4",[6]現行XD用点数換算表!$D$2,[6]現行XD用点数換算表!$E$2))))</f>
        <v>20</v>
      </c>
      <c r="H70" s="12" t="s">
        <v>3</v>
      </c>
      <c r="I70" s="8">
        <f>IF(H70="",0,IF(H70="優勝",[6]現行XD用点数換算表!$B$3,IF(H70="準優勝",[6]現行XD用点数換算表!$C$3,IF(H70="ベスト4",[6]現行XD用点数換算表!$D$3,[6]現行XD用点数換算表!$E$3))))</f>
        <v>30</v>
      </c>
      <c r="J70" s="12"/>
      <c r="K70" s="8">
        <f>IF(J70="",0,IF(J70="優勝",[5]現行XD用点数換算表!$B$4,IF(J70="準優勝",[5]現行XD用点数換算表!$C$4,IF(J70="ベスト4",[5]現行XD用点数換算表!$D$4,IF(J70="ベスト8",[5]現行XD用点数換算表!$E$4,IF(J70="ベスト16",[5]現行XD用点数換算表!$F$4,IF(J70="ベスト32",[5]現行XD用点数換算表!$G$4,"")))))))</f>
        <v>0</v>
      </c>
      <c r="L70" s="12"/>
      <c r="M70" s="8">
        <f>IF(L70="",0,IF(L70="優勝",[6]現行XD用点数換算表!$B$5,IF(L70="準優勝",[6]現行XD用点数換算表!$C$5,IF(L70="ベスト4",[6]現行XD用点数換算表!$D$5,IF(L70="ベスト8",[6]現行XD用点数換算表!$E$5,IF(L70="ベスト16",[6]現行XD用点数換算表!$F$5,IF(L70="ベスト32",[6]現行XD用点数換算表!$G$5,"")))))))</f>
        <v>0</v>
      </c>
      <c r="N70" s="12"/>
      <c r="O70" s="8">
        <f>IF(N70="",0,IF(N70="優勝",[6]現行XD用点数換算表!$B$6,IF(N70="準優勝",[6]現行XD用点数換算表!$C$6,IF(N70="ベスト4",[6]現行XD用点数換算表!$D$6,IF(N70="ベスト8",[6]現行XD用点数換算表!$E$6,IF(N70="ベスト16",[6]現行XD用点数換算表!$F$6,IF(N70="ベスト32",[6]現行XD用点数換算表!$G$6,"")))))))</f>
        <v>0</v>
      </c>
      <c r="P70" s="12"/>
      <c r="Q70" s="8">
        <f>IF(P70="",0,IF(P70="優勝",[6]現行XD用点数換算表!$B$7,IF(P70="準優勝",[6]現行XD用点数換算表!$C$7,IF(P70="ベスト4",[6]現行XD用点数換算表!$D$7,IF(P70="ベスト8",[6]現行XD用点数換算表!$E$7,[6]現行XD用点数換算表!$F$7)))))</f>
        <v>0</v>
      </c>
      <c r="R70" s="12"/>
      <c r="S70" s="8">
        <f>IF(R70="",0,IF(R70="優勝",[6]現行XD用点数換算表!$B$8,IF(R70="準優勝",[6]現行XD用点数換算表!$C$8,IF(R70="ベスト4",[6]現行XD用点数換算表!$D$8,IF(R70="ベスト8",[6]現行XD用点数換算表!$E$8,[6]現行XD用点数換算表!$F$8)))))</f>
        <v>0</v>
      </c>
      <c r="T70" s="12"/>
      <c r="U70" s="14">
        <f>IF(T70="",0,IF(T70="優勝",[6]現行XD用点数換算表!$B$13,IF(T70="準優勝",[6]現行XD用点数換算表!$C$13,IF(T70="ベスト4",[6]現行XD用点数換算表!$D$13,[6]現行XD用点数換算表!$E$13))))</f>
        <v>0</v>
      </c>
      <c r="V70" s="12"/>
      <c r="W70" s="8">
        <f>IF(V70="",0,IF(V70="優勝",[6]現行XD用点数換算表!$B$14,IF(V70="準優勝",[6]現行XD用点数換算表!$C$14,IF(V70="ベスト4",[6]現行XD用点数換算表!$D$14,[6]現行XD用点数換算表!$E$14))))</f>
        <v>0</v>
      </c>
      <c r="X70" s="12"/>
      <c r="Y70" s="8">
        <f>IF(X70="",0,IF(X70="優勝",[5]現行XD用点数換算表!$B$15,IF(X70="準優勝",[5]現行XD用点数換算表!$C$15,IF(X70="ベスト4",[5]現行XD用点数換算表!$D$15,IF(X70="ベスト8",[5]現行XD用点数換算表!$E$15,IF(X70="ベスト16",[5]現行XD用点数換算表!$F$15,IF(X70="ベスト32",[5]現行XD用点数換算表!$G$15,"")))))))</f>
        <v>0</v>
      </c>
      <c r="Z70" s="12"/>
      <c r="AA70" s="8">
        <f>IF(Z70="",0,IF(Z70="優勝",[6]現行XD用点数換算表!$B$16,IF(Z70="準優勝",[6]現行XD用点数換算表!$C$16,IF(Z70="ベスト4",[6]現行XD用点数換算表!$D$16,IF(Z70="ベスト8",[6]現行XD用点数換算表!$E$16,IF(Z70="ベスト16",[6]現行XD用点数換算表!$F$16,IF(Z70="ベスト32",[6]現行XD用点数換算表!$G$16,"")))))))</f>
        <v>0</v>
      </c>
      <c r="AB70" s="12"/>
      <c r="AC70" s="8">
        <f>IF(AB70="",0,IF(AB70="優勝",[6]現行XD用点数換算表!$B$17,IF(AB70="準優勝",[6]現行XD用点数換算表!$C$17,IF(AB70="ベスト4",[6]現行XD用点数換算表!$D$17,IF(AB70="ベスト8",[6]現行XD用点数換算表!$E$17,IF(AB70="ベスト16",[6]現行XD用点数換算表!$F$17,IF(AB70="ベスト32",[6]現行XD用点数換算表!$G$17,"")))))))</f>
        <v>0</v>
      </c>
      <c r="AD70" s="12"/>
      <c r="AE70" s="8">
        <f>IF(AD70="",0,IF(AD70="優勝",[6]現行XD用点数換算表!$B$18,IF(AD70="準優勝",[6]現行XD用点数換算表!$C$18,IF(AD70="ベスト4",[6]現行XD用点数換算表!$D$18,IF(AD70="ベスト8",[6]現行XD用点数換算表!$E$18,[6]現行XD用点数換算表!$F$18)))))</f>
        <v>0</v>
      </c>
      <c r="AF70" s="12"/>
      <c r="AG70" s="8">
        <f>IF(AF70="",0,IF(AF70="優勝",[6]現行XD用点数換算表!$B$19,IF(AF70="準優勝",[6]現行XD用点数換算表!$C$19,IF(AF70="ベスト4",[6]現行XD用点数換算表!$D$19,IF(AF70="ベスト8",[6]現行XD用点数換算表!$E$19,[6]現行XD用点数換算表!$F$19)))))</f>
        <v>0</v>
      </c>
      <c r="AH70" s="8">
        <f t="shared" si="2"/>
        <v>30</v>
      </c>
    </row>
    <row r="71" spans="1:34" ht="15" customHeight="1" x14ac:dyDescent="0.55000000000000004">
      <c r="A71" s="12" t="s">
        <v>102</v>
      </c>
      <c r="B71" s="12" t="s">
        <v>52</v>
      </c>
      <c r="C71" s="12">
        <v>4</v>
      </c>
      <c r="D71" s="25" t="s">
        <v>159</v>
      </c>
      <c r="E71" s="39" t="s">
        <v>160</v>
      </c>
      <c r="F71" s="12"/>
      <c r="G71" s="13">
        <f>IF(F71="",0,IF(F71="優勝",[6]現行XD用点数換算表!$B$2,IF(F71="準優勝",[6]現行XD用点数換算表!$C$2,IF(F71="ベスト4",[6]現行XD用点数換算表!$D$2,[6]現行XD用点数換算表!$E$2))))</f>
        <v>0</v>
      </c>
      <c r="H71" s="12"/>
      <c r="I71" s="8">
        <f>IF(H71="",0,IF(H71="優勝",[6]現行XD用点数換算表!$B$3,IF(H71="準優勝",[6]現行XD用点数換算表!$C$3,IF(H71="ベスト4",[6]現行XD用点数換算表!$D$3,[6]現行XD用点数換算表!$E$3))))</f>
        <v>0</v>
      </c>
      <c r="J71" s="12"/>
      <c r="K71" s="8">
        <f>IF(J71="",0,IF(J71="優勝",[5]現行XD用点数換算表!$B$4,IF(J71="準優勝",[5]現行XD用点数換算表!$C$4,IF(J71="ベスト4",[5]現行XD用点数換算表!$D$4,IF(J71="ベスト8",[5]現行XD用点数換算表!$E$4,IF(J71="ベスト16",[5]現行XD用点数換算表!$F$4,IF(J71="ベスト32",[5]現行XD用点数換算表!$G$4,"")))))))</f>
        <v>0</v>
      </c>
      <c r="L71" s="12"/>
      <c r="M71" s="8">
        <f>IF(L71="",0,IF(L71="優勝",[6]現行XD用点数換算表!$B$5,IF(L71="準優勝",[6]現行XD用点数換算表!$C$5,IF(L71="ベスト4",[6]現行XD用点数換算表!$D$5,IF(L71="ベスト8",[6]現行XD用点数換算表!$E$5,IF(L71="ベスト16",[6]現行XD用点数換算表!$F$5,IF(L71="ベスト32",[6]現行XD用点数換算表!$G$5,"")))))))</f>
        <v>0</v>
      </c>
      <c r="N71" s="12" t="s">
        <v>5</v>
      </c>
      <c r="O71" s="8">
        <f>IF(N71="",0,IF(N71="優勝",[6]現行XD用点数換算表!$B$6,IF(N71="準優勝",[6]現行XD用点数換算表!$C$6,IF(N71="ベスト4",[6]現行XD用点数換算表!$D$6,IF(N71="ベスト8",[6]現行XD用点数換算表!$E$6,IF(N71="ベスト16",[6]現行XD用点数換算表!$F$6,IF(N71="ベスト32",[6]現行XD用点数換算表!$G$6,"")))))))</f>
        <v>30</v>
      </c>
      <c r="P71" s="12"/>
      <c r="Q71" s="8">
        <f>IF(P71="",0,IF(P71="優勝",[6]現行XD用点数換算表!$B$7,IF(P71="準優勝",[6]現行XD用点数換算表!$C$7,IF(P71="ベスト4",[6]現行XD用点数換算表!$D$7,IF(P71="ベスト8",[6]現行XD用点数換算表!$E$7,[6]現行XD用点数換算表!$F$7)))))</f>
        <v>0</v>
      </c>
      <c r="R71" s="12"/>
      <c r="S71" s="8">
        <f>IF(R71="",0,IF(R71="優勝",[6]現行XD用点数換算表!$B$8,IF(R71="準優勝",[6]現行XD用点数換算表!$C$8,IF(R71="ベスト4",[6]現行XD用点数換算表!$D$8,IF(R71="ベスト8",[6]現行XD用点数換算表!$E$8,[6]現行XD用点数換算表!$F$8)))))</f>
        <v>0</v>
      </c>
      <c r="T71" s="12"/>
      <c r="U71" s="14">
        <f>IF(T71="",0,IF(T71="優勝",[6]現行XD用点数換算表!$B$13,IF(T71="準優勝",[6]現行XD用点数換算表!$C$13,IF(T71="ベスト4",[6]現行XD用点数換算表!$D$13,[6]現行XD用点数換算表!$E$13))))</f>
        <v>0</v>
      </c>
      <c r="V71" s="12"/>
      <c r="W71" s="8">
        <f>IF(V71="",0,IF(V71="優勝",[6]現行XD用点数換算表!$B$14,IF(V71="準優勝",[6]現行XD用点数換算表!$C$14,IF(V71="ベスト4",[6]現行XD用点数換算表!$D$14,[6]現行XD用点数換算表!$E$14))))</f>
        <v>0</v>
      </c>
      <c r="X71" s="12"/>
      <c r="Y71" s="8">
        <f>IF(X71="",0,IF(X71="優勝",[5]現行XD用点数換算表!$B$15,IF(X71="準優勝",[5]現行XD用点数換算表!$C$15,IF(X71="ベスト4",[5]現行XD用点数換算表!$D$15,IF(X71="ベスト8",[5]現行XD用点数換算表!$E$15,IF(X71="ベスト16",[5]現行XD用点数換算表!$F$15,IF(X71="ベスト32",[5]現行XD用点数換算表!$G$15,"")))))))</f>
        <v>0</v>
      </c>
      <c r="Z71" s="12"/>
      <c r="AA71" s="8">
        <f>IF(Z71="",0,IF(Z71="優勝",[6]現行XD用点数換算表!$B$16,IF(Z71="準優勝",[6]現行XD用点数換算表!$C$16,IF(Z71="ベスト4",[6]現行XD用点数換算表!$D$16,IF(Z71="ベスト8",[6]現行XD用点数換算表!$E$16,IF(Z71="ベスト16",[6]現行XD用点数換算表!$F$16,IF(Z71="ベスト32",[6]現行XD用点数換算表!$G$16,"")))))))</f>
        <v>0</v>
      </c>
      <c r="AB71" s="12"/>
      <c r="AC71" s="8">
        <f>IF(AB71="",0,IF(AB71="優勝",[6]現行XD用点数換算表!$B$17,IF(AB71="準優勝",[6]現行XD用点数換算表!$C$17,IF(AB71="ベスト4",[6]現行XD用点数換算表!$D$17,IF(AB71="ベスト8",[6]現行XD用点数換算表!$E$17,IF(AB71="ベスト16",[6]現行XD用点数換算表!$F$17,IF(AB71="ベスト32",[6]現行XD用点数換算表!$G$17,"")))))))</f>
        <v>0</v>
      </c>
      <c r="AD71" s="12"/>
      <c r="AE71" s="8">
        <f>IF(AD71="",0,IF(AD71="優勝",[6]現行XD用点数換算表!$B$18,IF(AD71="準優勝",[6]現行XD用点数換算表!$C$18,IF(AD71="ベスト4",[6]現行XD用点数換算表!$D$18,IF(AD71="ベスト8",[6]現行XD用点数換算表!$E$18,[6]現行XD用点数換算表!$F$18)))))</f>
        <v>0</v>
      </c>
      <c r="AF71" s="12"/>
      <c r="AG71" s="8">
        <f>IF(AF71="",0,IF(AF71="優勝",[6]現行XD用点数換算表!$B$19,IF(AF71="準優勝",[6]現行XD用点数換算表!$C$19,IF(AF71="ベスト4",[6]現行XD用点数換算表!$D$19,IF(AF71="ベスト8",[6]現行XD用点数換算表!$E$19,[6]現行XD用点数換算表!$F$19)))))</f>
        <v>0</v>
      </c>
      <c r="AH71" s="8">
        <f t="shared" si="2"/>
        <v>30</v>
      </c>
    </row>
    <row r="72" spans="1:34" ht="15" customHeight="1" x14ac:dyDescent="0.55000000000000004">
      <c r="A72" s="12" t="s">
        <v>184</v>
      </c>
      <c r="B72" s="12" t="s">
        <v>162</v>
      </c>
      <c r="C72" s="12">
        <v>3</v>
      </c>
      <c r="D72" s="27" t="s">
        <v>163</v>
      </c>
      <c r="E72" s="39" t="s">
        <v>160</v>
      </c>
      <c r="F72" s="12"/>
      <c r="G72" s="13">
        <f>IF(F72="",0,IF(F72="優勝",現行XD用点数換算表!$B$2,IF(F72="準優勝",現行XD用点数換算表!$C$2,IF(F72="ベスト4",現行XD用点数換算表!$D$2,現行XD用点数換算表!$E$2))))</f>
        <v>0</v>
      </c>
      <c r="H72" s="12"/>
      <c r="I72" s="8">
        <f>IF(H72="",0,IF(H72="優勝",現行XD用点数換算表!$B$3,IF(H72="準優勝",現行XD用点数換算表!$C$3,IF(H72="ベスト4",現行XD用点数換算表!$D$3,現行XD用点数換算表!$E$3))))</f>
        <v>0</v>
      </c>
      <c r="J72" s="12"/>
      <c r="K72" s="8">
        <f>IF(J72="",0,IF(J72="優勝",[5]現行XD用点数換算表!$B$4,IF(J72="準優勝",[5]現行XD用点数換算表!$C$4,IF(J72="ベスト4",[5]現行XD用点数換算表!$D$4,IF(J72="ベスト8",[5]現行XD用点数換算表!$E$4,IF(J72="ベスト16",[5]現行XD用点数換算表!$F$4,IF(J72="ベスト32",[5]現行XD用点数換算表!$G$4,"")))))))</f>
        <v>0</v>
      </c>
      <c r="L72" s="12"/>
      <c r="M72" s="8">
        <f>IF(L72="",0,IF(L72="優勝",現行XD用点数換算表!$B$5,IF(L72="準優勝",現行XD用点数換算表!$C$5,IF(L72="ベスト4",現行XD用点数換算表!$D$5,IF(L72="ベスト8",現行XD用点数換算表!$E$5,IF(L72="ベスト16",現行XD用点数換算表!$F$5,IF(L72="ベスト32",現行XD用点数換算表!$G$5,"")))))))</f>
        <v>0</v>
      </c>
      <c r="N72" s="12" t="s">
        <v>5</v>
      </c>
      <c r="O72" s="8">
        <f>IF(N72="",0,IF(N72="優勝",現行XD用点数換算表!$B$6,IF(N72="準優勝",現行XD用点数換算表!$C$6,IF(N72="ベスト4",現行XD用点数換算表!$D$6,IF(N72="ベスト8",現行XD用点数換算表!$E$6,IF(N72="ベスト16",現行XD用点数換算表!$F$6,IF(N72="ベスト32",現行XD用点数換算表!$G$6,"")))))))</f>
        <v>30</v>
      </c>
      <c r="P72" s="12"/>
      <c r="Q72" s="8">
        <f>IF(P72="",0,IF(P72="優勝",現行XD用点数換算表!$B$7,IF(P72="準優勝",現行XD用点数換算表!$C$7,IF(P72="ベスト4",現行XD用点数換算表!$D$7,IF(P72="ベスト8",現行XD用点数換算表!$E$7,現行XD用点数換算表!$F$7)))))</f>
        <v>0</v>
      </c>
      <c r="R72" s="12"/>
      <c r="S72" s="8">
        <f>IF(R72="",0,IF(R72="優勝",現行XD用点数換算表!$B$8,IF(R72="準優勝",現行XD用点数換算表!$C$8,IF(R72="ベスト4",現行XD用点数換算表!$D$8,IF(R72="ベスト8",現行XD用点数換算表!$E$8,現行XD用点数換算表!$F$8)))))</f>
        <v>0</v>
      </c>
      <c r="T72" s="12"/>
      <c r="U72" s="14">
        <f>IF(T72="",0,IF(T72="優勝",現行XD用点数換算表!$B$13,IF(T72="準優勝",現行XD用点数換算表!$C$13,IF(T72="ベスト4",現行XD用点数換算表!$D$13,現行XD用点数換算表!$E$13))))</f>
        <v>0</v>
      </c>
      <c r="V72" s="12"/>
      <c r="W72" s="8">
        <f>IF(V72="",0,IF(V72="優勝",現行XD用点数換算表!$B$14,IF(V72="準優勝",現行XD用点数換算表!$C$14,IF(V72="ベスト4",現行XD用点数換算表!$D$14,現行XD用点数換算表!$E$14))))</f>
        <v>0</v>
      </c>
      <c r="X72" s="12"/>
      <c r="Y72" s="8">
        <f>IF(X72="",0,IF(X72="優勝",[5]現行XD用点数換算表!$B$15,IF(X72="準優勝",[5]現行XD用点数換算表!$C$15,IF(X72="ベスト4",[5]現行XD用点数換算表!$D$15,IF(X72="ベスト8",[5]現行XD用点数換算表!$E$15,IF(X72="ベスト16",[5]現行XD用点数換算表!$F$15,IF(X72="ベスト32",[5]現行XD用点数換算表!$G$15,"")))))))</f>
        <v>0</v>
      </c>
      <c r="Z72" s="12"/>
      <c r="AA72" s="8">
        <f>IF(Z72="",0,IF(Z72="優勝",現行XD用点数換算表!$B$16,IF(Z72="準優勝",現行XD用点数換算表!$C$16,IF(Z72="ベスト4",現行XD用点数換算表!$D$16,IF(Z72="ベスト8",現行XD用点数換算表!$E$16,IF(Z72="ベスト16",現行XD用点数換算表!$F$16,IF(Z72="ベスト32",現行XD用点数換算表!$G$16,"")))))))</f>
        <v>0</v>
      </c>
      <c r="AB72" s="12"/>
      <c r="AC72" s="8">
        <f>IF(AB72="",0,IF(AB72="優勝",現行XD用点数換算表!$B$17,IF(AB72="準優勝",現行XD用点数換算表!$C$17,IF(AB72="ベスト4",現行XD用点数換算表!$D$17,IF(AB72="ベスト8",現行XD用点数換算表!$E$17,IF(AB72="ベスト16",現行XD用点数換算表!$F$17,IF(AB72="ベスト32",現行XD用点数換算表!$G$17,"")))))))</f>
        <v>0</v>
      </c>
      <c r="AD72" s="12"/>
      <c r="AE72" s="8">
        <f>IF(AD72="",0,IF(AD72="優勝",現行XD用点数換算表!$B$18,IF(AD72="準優勝",現行XD用点数換算表!$C$18,IF(AD72="ベスト4",現行XD用点数換算表!$D$18,IF(AD72="ベスト8",現行XD用点数換算表!$E$18,現行XD用点数換算表!$F$18)))))</f>
        <v>0</v>
      </c>
      <c r="AF72" s="12"/>
      <c r="AG72" s="8">
        <f>IF(AF72="",0,IF(AF72="優勝",現行XD用点数換算表!$B$19,IF(AF72="準優勝",現行XD用点数換算表!$C$19,IF(AF72="ベスト4",現行XD用点数換算表!$D$19,IF(AF72="ベスト8",現行XD用点数換算表!$E$19,現行XD用点数換算表!$F$19)))))</f>
        <v>0</v>
      </c>
      <c r="AH72" s="8">
        <f t="shared" si="2"/>
        <v>30</v>
      </c>
    </row>
    <row r="73" spans="1:34" ht="15" customHeight="1" x14ac:dyDescent="0.55000000000000004">
      <c r="A73" s="12" t="s">
        <v>194</v>
      </c>
      <c r="B73" s="12" t="s">
        <v>195</v>
      </c>
      <c r="C73" s="12">
        <v>3</v>
      </c>
      <c r="D73" s="29" t="s">
        <v>200</v>
      </c>
      <c r="E73" s="11" t="s">
        <v>34</v>
      </c>
      <c r="F73" s="12"/>
      <c r="G73" s="13">
        <f>IF(F73="",0,IF(F73="優勝",[1]現行XD用点数換算表!$B$2,IF(F73="準優勝",[1]現行XD用点数換算表!$C$2,IF(F73="ベスト4",[1]現行XD用点数換算表!$D$2,[1]現行XD用点数換算表!$E$2))))</f>
        <v>0</v>
      </c>
      <c r="H73" s="12"/>
      <c r="I73" s="8">
        <f>IF(H73="",0,IF(H73="優勝",[1]現行XD用点数換算表!$B$3,IF(H73="準優勝",[1]現行XD用点数換算表!$C$3,IF(H73="ベスト4",[1]現行XD用点数換算表!$D$3,[1]現行XD用点数換算表!$E$3))))</f>
        <v>0</v>
      </c>
      <c r="J73" s="12"/>
      <c r="K73" s="8">
        <f>IF(J73="",0,IF(J73="優勝",[2]現行XD用点数換算表!$B$4,IF(J73="準優勝",[2]現行XD用点数換算表!$C$4,IF(J73="ベスト4",[2]現行XD用点数換算表!$D$4,IF(J73="ベスト8",[2]現行XD用点数換算表!$E$4,IF(J73="ベスト16",[2]現行XD用点数換算表!$F$4,IF(J73="ベスト32",[2]現行XD用点数換算表!$G$4,"")))))))</f>
        <v>0</v>
      </c>
      <c r="L73" s="12"/>
      <c r="M73" s="8">
        <f>IF(L73="",0,IF(L73="優勝",[1]現行XD用点数換算表!$B$5,IF(L73="準優勝",[1]現行XD用点数換算表!$C$5,IF(L73="ベスト4",[1]現行XD用点数換算表!$D$5,IF(L73="ベスト8",[1]現行XD用点数換算表!$E$5,IF(L73="ベスト16",[1]現行XD用点数換算表!$F$5,IF(L73="ベスト32",[1]現行XD用点数換算表!$G$5,"")))))))</f>
        <v>0</v>
      </c>
      <c r="N73" s="12" t="s">
        <v>5</v>
      </c>
      <c r="O73" s="8">
        <f>IF(N73="",0,IF(N73="優勝",[1]現行XD用点数換算表!$B$6,IF(N73="準優勝",[1]現行XD用点数換算表!$C$6,IF(N73="ベスト4",[1]現行XD用点数換算表!$D$6,IF(N73="ベスト8",[1]現行XD用点数換算表!$E$6,IF(N73="ベスト16",[1]現行XD用点数換算表!$F$6,IF(N73="ベスト32",[1]現行XD用点数換算表!$G$6,"")))))))</f>
        <v>30</v>
      </c>
      <c r="P73" s="12"/>
      <c r="Q73" s="8">
        <f>IF(P73="",0,IF(P73="優勝",[1]現行XD用点数換算表!$B$7,IF(P73="準優勝",[1]現行XD用点数換算表!$C$7,IF(P73="ベスト4",[1]現行XD用点数換算表!$D$7,IF(P73="ベスト8",[1]現行XD用点数換算表!$E$7,[1]現行XD用点数換算表!$F$7)))))</f>
        <v>0</v>
      </c>
      <c r="R73" s="12"/>
      <c r="S73" s="8">
        <f>IF(R73="",0,IF(R73="優勝",[1]現行XD用点数換算表!$B$8,IF(R73="準優勝",[1]現行XD用点数換算表!$C$8,IF(R73="ベスト4",[1]現行XD用点数換算表!$D$8,IF(R73="ベスト8",[1]現行XD用点数換算表!$E$8,[1]現行XD用点数換算表!$F$8)))))</f>
        <v>0</v>
      </c>
      <c r="T73" s="12"/>
      <c r="U73" s="14">
        <f>IF(T73="",0,IF(T73="優勝",[1]現行XD用点数換算表!$B$13,IF(T73="準優勝",[1]現行XD用点数換算表!$C$13,IF(T73="ベスト4",[1]現行XD用点数換算表!$D$13,[1]現行XD用点数換算表!$E$13))))</f>
        <v>0</v>
      </c>
      <c r="V73" s="12"/>
      <c r="W73" s="8">
        <f>IF(V73="",0,IF(V73="優勝",[1]現行XD用点数換算表!$B$14,IF(V73="準優勝",[1]現行XD用点数換算表!$C$14,IF(V73="ベスト4",[1]現行XD用点数換算表!$D$14,[1]現行XD用点数換算表!$E$14))))</f>
        <v>0</v>
      </c>
      <c r="X73" s="12"/>
      <c r="Y73" s="8">
        <f>IF(X73="",0,IF(X73="優勝",[2]現行XD用点数換算表!$B$15,IF(X73="準優勝",[2]現行XD用点数換算表!$C$15,IF(X73="ベスト4",[2]現行XD用点数換算表!$D$15,IF(X73="ベスト8",[2]現行XD用点数換算表!$E$15,IF(X73="ベスト16",[2]現行XD用点数換算表!$F$15,IF(X73="ベスト32",[2]現行XD用点数換算表!$G$15,"")))))))</f>
        <v>0</v>
      </c>
      <c r="Z73" s="12"/>
      <c r="AA73" s="8">
        <f>IF(Z73="",0,IF(Z73="優勝",[1]現行XD用点数換算表!$B$16,IF(Z73="準優勝",[1]現行XD用点数換算表!$C$16,IF(Z73="ベスト4",[1]現行XD用点数換算表!$D$16,IF(Z73="ベスト8",[1]現行XD用点数換算表!$E$16,IF(Z73="ベスト16",[1]現行XD用点数換算表!$F$16,IF(Z73="ベスト32",[1]現行XD用点数換算表!$G$16,"")))))))</f>
        <v>0</v>
      </c>
      <c r="AB73" s="12"/>
      <c r="AC73" s="8">
        <f>IF(AB73="",0,IF(AB73="優勝",[1]現行XD用点数換算表!$B$17,IF(AB73="準優勝",[1]現行XD用点数換算表!$C$17,IF(AB73="ベスト4",[1]現行XD用点数換算表!$D$17,IF(AB73="ベスト8",[1]現行XD用点数換算表!$E$17,IF(AB73="ベスト16",[1]現行XD用点数換算表!$F$17,IF(AB73="ベスト32",[1]現行XD用点数換算表!$G$17,"")))))))</f>
        <v>0</v>
      </c>
      <c r="AD73" s="12"/>
      <c r="AE73" s="8">
        <f>IF(AD73="",0,IF(AD73="優勝",[1]現行XD用点数換算表!$B$18,IF(AD73="準優勝",[1]現行XD用点数換算表!$C$18,IF(AD73="ベスト4",[1]現行XD用点数換算表!$D$18,IF(AD73="ベスト8",[1]現行XD用点数換算表!$E$18,[1]現行XD用点数換算表!$F$18)))))</f>
        <v>0</v>
      </c>
      <c r="AF73" s="12"/>
      <c r="AG73" s="8">
        <f>IF(AF73="",0,IF(AF73="優勝",[1]現行XD用点数換算表!$B$19,IF(AF73="準優勝",[1]現行XD用点数換算表!$C$19,IF(AF73="ベスト4",[1]現行XD用点数換算表!$D$19,IF(AF73="ベスト8",[1]現行XD用点数換算表!$E$19,[1]現行XD用点数換算表!$F$19)))))</f>
        <v>0</v>
      </c>
      <c r="AH73" s="8">
        <f t="shared" si="2"/>
        <v>30</v>
      </c>
    </row>
    <row r="74" spans="1:34" ht="15" customHeight="1" x14ac:dyDescent="0.55000000000000004">
      <c r="A74" s="12" t="s">
        <v>196</v>
      </c>
      <c r="B74" s="12" t="s">
        <v>195</v>
      </c>
      <c r="C74" s="12">
        <v>3</v>
      </c>
      <c r="D74" s="29" t="s">
        <v>200</v>
      </c>
      <c r="E74" s="11" t="s">
        <v>34</v>
      </c>
      <c r="F74" s="12"/>
      <c r="G74" s="13">
        <f>IF(F74="",0,IF(F74="優勝",[1]現行XD用点数換算表!$B$2,IF(F74="準優勝",[1]現行XD用点数換算表!$C$2,IF(F74="ベスト4",[1]現行XD用点数換算表!$D$2,[1]現行XD用点数換算表!$E$2))))</f>
        <v>0</v>
      </c>
      <c r="H74" s="12"/>
      <c r="I74" s="8">
        <f>IF(H74="",0,IF(H74="優勝",[1]現行XD用点数換算表!$B$3,IF(H74="準優勝",[1]現行XD用点数換算表!$C$3,IF(H74="ベスト4",[1]現行XD用点数換算表!$D$3,[1]現行XD用点数換算表!$E$3))))</f>
        <v>0</v>
      </c>
      <c r="J74" s="12"/>
      <c r="K74" s="8">
        <f>IF(J74="",0,IF(J74="優勝",[2]現行XD用点数換算表!$B$4,IF(J74="準優勝",[2]現行XD用点数換算表!$C$4,IF(J74="ベスト4",[2]現行XD用点数換算表!$D$4,IF(J74="ベスト8",[2]現行XD用点数換算表!$E$4,IF(J74="ベスト16",[2]現行XD用点数換算表!$F$4,IF(J74="ベスト32",[2]現行XD用点数換算表!$G$4,"")))))))</f>
        <v>0</v>
      </c>
      <c r="L74" s="12"/>
      <c r="M74" s="8">
        <f>IF(L74="",0,IF(L74="優勝",[1]現行XD用点数換算表!$B$5,IF(L74="準優勝",[1]現行XD用点数換算表!$C$5,IF(L74="ベスト4",[1]現行XD用点数換算表!$D$5,IF(L74="ベスト8",[1]現行XD用点数換算表!$E$5,IF(L74="ベスト16",[1]現行XD用点数換算表!$F$5,IF(L74="ベスト32",[1]現行XD用点数換算表!$G$5,"")))))))</f>
        <v>0</v>
      </c>
      <c r="N74" s="12" t="s">
        <v>5</v>
      </c>
      <c r="O74" s="8">
        <f>IF(N74="",0,IF(N74="優勝",[1]現行XD用点数換算表!$B$6,IF(N74="準優勝",[1]現行XD用点数換算表!$C$6,IF(N74="ベスト4",[1]現行XD用点数換算表!$D$6,IF(N74="ベスト8",[1]現行XD用点数換算表!$E$6,IF(N74="ベスト16",[1]現行XD用点数換算表!$F$6,IF(N74="ベスト32",[1]現行XD用点数換算表!$G$6,"")))))))</f>
        <v>30</v>
      </c>
      <c r="P74" s="12"/>
      <c r="Q74" s="8">
        <f>IF(P74="",0,IF(P74="優勝",[1]現行XD用点数換算表!$B$7,IF(P74="準優勝",[1]現行XD用点数換算表!$C$7,IF(P74="ベスト4",[1]現行XD用点数換算表!$D$7,IF(P74="ベスト8",[1]現行XD用点数換算表!$E$7,[1]現行XD用点数換算表!$F$7)))))</f>
        <v>0</v>
      </c>
      <c r="R74" s="12"/>
      <c r="S74" s="8">
        <f>IF(R74="",0,IF(R74="優勝",[1]現行XD用点数換算表!$B$8,IF(R74="準優勝",[1]現行XD用点数換算表!$C$8,IF(R74="ベスト4",[1]現行XD用点数換算表!$D$8,IF(R74="ベスト8",[1]現行XD用点数換算表!$E$8,[1]現行XD用点数換算表!$F$8)))))</f>
        <v>0</v>
      </c>
      <c r="T74" s="12"/>
      <c r="U74" s="14">
        <f>IF(T74="",0,IF(T74="優勝",[1]現行XD用点数換算表!$B$13,IF(T74="準優勝",[1]現行XD用点数換算表!$C$13,IF(T74="ベスト4",[1]現行XD用点数換算表!$D$13,[1]現行XD用点数換算表!$E$13))))</f>
        <v>0</v>
      </c>
      <c r="V74" s="12"/>
      <c r="W74" s="8">
        <f>IF(V74="",0,IF(V74="優勝",[1]現行XD用点数換算表!$B$14,IF(V74="準優勝",[1]現行XD用点数換算表!$C$14,IF(V74="ベスト4",[1]現行XD用点数換算表!$D$14,[1]現行XD用点数換算表!$E$14))))</f>
        <v>0</v>
      </c>
      <c r="X74" s="12"/>
      <c r="Y74" s="8">
        <f>IF(X74="",0,IF(X74="優勝",[2]現行XD用点数換算表!$B$15,IF(X74="準優勝",[2]現行XD用点数換算表!$C$15,IF(X74="ベスト4",[2]現行XD用点数換算表!$D$15,IF(X74="ベスト8",[2]現行XD用点数換算表!$E$15,IF(X74="ベスト16",[2]現行XD用点数換算表!$F$15,IF(X74="ベスト32",[2]現行XD用点数換算表!$G$15,"")))))))</f>
        <v>0</v>
      </c>
      <c r="Z74" s="12"/>
      <c r="AA74" s="8">
        <f>IF(Z74="",0,IF(Z74="優勝",[1]現行XD用点数換算表!$B$16,IF(Z74="準優勝",[1]現行XD用点数換算表!$C$16,IF(Z74="ベスト4",[1]現行XD用点数換算表!$D$16,IF(Z74="ベスト8",[1]現行XD用点数換算表!$E$16,IF(Z74="ベスト16",[1]現行XD用点数換算表!$F$16,IF(Z74="ベスト32",[1]現行XD用点数換算表!$G$16,"")))))))</f>
        <v>0</v>
      </c>
      <c r="AB74" s="12"/>
      <c r="AC74" s="8">
        <f>IF(AB74="",0,IF(AB74="優勝",[1]現行XD用点数換算表!$B$17,IF(AB74="準優勝",[1]現行XD用点数換算表!$C$17,IF(AB74="ベスト4",[1]現行XD用点数換算表!$D$17,IF(AB74="ベスト8",[1]現行XD用点数換算表!$E$17,IF(AB74="ベスト16",[1]現行XD用点数換算表!$F$17,IF(AB74="ベスト32",[1]現行XD用点数換算表!$G$17,"")))))))</f>
        <v>0</v>
      </c>
      <c r="AD74" s="12"/>
      <c r="AE74" s="8">
        <f>IF(AD74="",0,IF(AD74="優勝",[1]現行XD用点数換算表!$B$18,IF(AD74="準優勝",[1]現行XD用点数換算表!$C$18,IF(AD74="ベスト4",[1]現行XD用点数換算表!$D$18,IF(AD74="ベスト8",[1]現行XD用点数換算表!$E$18,[1]現行XD用点数換算表!$F$18)))))</f>
        <v>0</v>
      </c>
      <c r="AF74" s="12"/>
      <c r="AG74" s="8">
        <f>IF(AF74="",0,IF(AF74="優勝",[1]現行XD用点数換算表!$B$19,IF(AF74="準優勝",[1]現行XD用点数換算表!$C$19,IF(AF74="ベスト4",[1]現行XD用点数換算表!$D$19,IF(AF74="ベスト8",[1]現行XD用点数換算表!$E$19,[1]現行XD用点数換算表!$F$19)))))</f>
        <v>0</v>
      </c>
      <c r="AH74" s="8">
        <f t="shared" si="2"/>
        <v>30</v>
      </c>
    </row>
    <row r="75" spans="1:34" ht="15" customHeight="1" x14ac:dyDescent="0.55000000000000004">
      <c r="A75" s="12" t="s">
        <v>197</v>
      </c>
      <c r="B75" s="12" t="s">
        <v>190</v>
      </c>
      <c r="C75" s="12">
        <v>3</v>
      </c>
      <c r="D75" s="29" t="s">
        <v>200</v>
      </c>
      <c r="E75" s="11" t="s">
        <v>34</v>
      </c>
      <c r="F75" s="12"/>
      <c r="G75" s="13">
        <f>IF(F75="",0,IF(F75="優勝",[1]現行XD用点数換算表!$B$2,IF(F75="準優勝",[1]現行XD用点数換算表!$C$2,IF(F75="ベスト4",[1]現行XD用点数換算表!$D$2,[1]現行XD用点数換算表!$E$2))))</f>
        <v>0</v>
      </c>
      <c r="H75" s="12"/>
      <c r="I75" s="8">
        <f>IF(H75="",0,IF(H75="優勝",[1]現行XD用点数換算表!$B$3,IF(H75="準優勝",[1]現行XD用点数換算表!$C$3,IF(H75="ベスト4",[1]現行XD用点数換算表!$D$3,[1]現行XD用点数換算表!$E$3))))</f>
        <v>0</v>
      </c>
      <c r="J75" s="12"/>
      <c r="K75" s="8">
        <f>IF(J75="",0,IF(J75="優勝",[2]現行XD用点数換算表!$B$4,IF(J75="準優勝",[2]現行XD用点数換算表!$C$4,IF(J75="ベスト4",[2]現行XD用点数換算表!$D$4,IF(J75="ベスト8",[2]現行XD用点数換算表!$E$4,IF(J75="ベスト16",[2]現行XD用点数換算表!$F$4,IF(J75="ベスト32",[2]現行XD用点数換算表!$G$4,"")))))))</f>
        <v>0</v>
      </c>
      <c r="L75" s="12"/>
      <c r="M75" s="8">
        <f>IF(L75="",0,IF(L75="優勝",[1]現行XD用点数換算表!$B$5,IF(L75="準優勝",[1]現行XD用点数換算表!$C$5,IF(L75="ベスト4",[1]現行XD用点数換算表!$D$5,IF(L75="ベスト8",[1]現行XD用点数換算表!$E$5,IF(L75="ベスト16",[1]現行XD用点数換算表!$F$5,IF(L75="ベスト32",[1]現行XD用点数換算表!$G$5,"")))))))</f>
        <v>0</v>
      </c>
      <c r="N75" s="12" t="s">
        <v>5</v>
      </c>
      <c r="O75" s="8">
        <f>IF(N75="",0,IF(N75="優勝",[1]現行XD用点数換算表!$B$6,IF(N75="準優勝",[1]現行XD用点数換算表!$C$6,IF(N75="ベスト4",[1]現行XD用点数換算表!$D$6,IF(N75="ベスト8",[1]現行XD用点数換算表!$E$6,IF(N75="ベスト16",[1]現行XD用点数換算表!$F$6,IF(N75="ベスト32",[1]現行XD用点数換算表!$G$6,"")))))))</f>
        <v>30</v>
      </c>
      <c r="P75" s="12"/>
      <c r="Q75" s="8">
        <f>IF(P75="",0,IF(P75="優勝",[1]現行XD用点数換算表!$B$7,IF(P75="準優勝",[1]現行XD用点数換算表!$C$7,IF(P75="ベスト4",[1]現行XD用点数換算表!$D$7,IF(P75="ベスト8",[1]現行XD用点数換算表!$E$7,[1]現行XD用点数換算表!$F$7)))))</f>
        <v>0</v>
      </c>
      <c r="R75" s="12"/>
      <c r="S75" s="8">
        <f>IF(R75="",0,IF(R75="優勝",[1]現行XD用点数換算表!$B$8,IF(R75="準優勝",[1]現行XD用点数換算表!$C$8,IF(R75="ベスト4",[1]現行XD用点数換算表!$D$8,IF(R75="ベスト8",[1]現行XD用点数換算表!$E$8,[1]現行XD用点数換算表!$F$8)))))</f>
        <v>0</v>
      </c>
      <c r="T75" s="12"/>
      <c r="U75" s="14">
        <f>IF(T75="",0,IF(T75="優勝",[1]現行XD用点数換算表!$B$13,IF(T75="準優勝",[1]現行XD用点数換算表!$C$13,IF(T75="ベスト4",[1]現行XD用点数換算表!$D$13,[1]現行XD用点数換算表!$E$13))))</f>
        <v>0</v>
      </c>
      <c r="V75" s="12"/>
      <c r="W75" s="8">
        <f>IF(V75="",0,IF(V75="優勝",[1]現行XD用点数換算表!$B$14,IF(V75="準優勝",[1]現行XD用点数換算表!$C$14,IF(V75="ベスト4",[1]現行XD用点数換算表!$D$14,[1]現行XD用点数換算表!$E$14))))</f>
        <v>0</v>
      </c>
      <c r="X75" s="12"/>
      <c r="Y75" s="8">
        <f>IF(X75="",0,IF(X75="優勝",[2]現行XD用点数換算表!$B$15,IF(X75="準優勝",[2]現行XD用点数換算表!$C$15,IF(X75="ベスト4",[2]現行XD用点数換算表!$D$15,IF(X75="ベスト8",[2]現行XD用点数換算表!$E$15,IF(X75="ベスト16",[2]現行XD用点数換算表!$F$15,IF(X75="ベスト32",[2]現行XD用点数換算表!$G$15,"")))))))</f>
        <v>0</v>
      </c>
      <c r="Z75" s="12"/>
      <c r="AA75" s="8">
        <f>IF(Z75="",0,IF(Z75="優勝",[1]現行XD用点数換算表!$B$16,IF(Z75="準優勝",[1]現行XD用点数換算表!$C$16,IF(Z75="ベスト4",[1]現行XD用点数換算表!$D$16,IF(Z75="ベスト8",[1]現行XD用点数換算表!$E$16,IF(Z75="ベスト16",[1]現行XD用点数換算表!$F$16,IF(Z75="ベスト32",[1]現行XD用点数換算表!$G$16,"")))))))</f>
        <v>0</v>
      </c>
      <c r="AB75" s="12"/>
      <c r="AC75" s="8">
        <f>IF(AB75="",0,IF(AB75="優勝",[1]現行XD用点数換算表!$B$17,IF(AB75="準優勝",[1]現行XD用点数換算表!$C$17,IF(AB75="ベスト4",[1]現行XD用点数換算表!$D$17,IF(AB75="ベスト8",[1]現行XD用点数換算表!$E$17,IF(AB75="ベスト16",[1]現行XD用点数換算表!$F$17,IF(AB75="ベスト32",[1]現行XD用点数換算表!$G$17,"")))))))</f>
        <v>0</v>
      </c>
      <c r="AD75" s="12"/>
      <c r="AE75" s="8">
        <f>IF(AD75="",0,IF(AD75="優勝",[1]現行XD用点数換算表!$B$18,IF(AD75="準優勝",[1]現行XD用点数換算表!$C$18,IF(AD75="ベスト4",[1]現行XD用点数換算表!$D$18,IF(AD75="ベスト8",[1]現行XD用点数換算表!$E$18,[1]現行XD用点数換算表!$F$18)))))</f>
        <v>0</v>
      </c>
      <c r="AF75" s="12"/>
      <c r="AG75" s="8">
        <f>IF(AF75="",0,IF(AF75="優勝",[1]現行XD用点数換算表!$B$19,IF(AF75="準優勝",[1]現行XD用点数換算表!$C$19,IF(AF75="ベスト4",[1]現行XD用点数換算表!$D$19,IF(AF75="ベスト8",[1]現行XD用点数換算表!$E$19,[1]現行XD用点数換算表!$F$19)))))</f>
        <v>0</v>
      </c>
      <c r="AH75" s="8">
        <f t="shared" si="2"/>
        <v>30</v>
      </c>
    </row>
    <row r="76" spans="1:34" ht="15" customHeight="1" x14ac:dyDescent="0.55000000000000004">
      <c r="A76" s="12" t="s">
        <v>198</v>
      </c>
      <c r="B76" s="12" t="s">
        <v>190</v>
      </c>
      <c r="C76" s="12">
        <v>1</v>
      </c>
      <c r="D76" s="29" t="s">
        <v>200</v>
      </c>
      <c r="E76" s="11" t="s">
        <v>34</v>
      </c>
      <c r="F76" s="12"/>
      <c r="G76" s="13">
        <f>IF(F76="",0,IF(F76="優勝",[1]現行XD用点数換算表!$B$2,IF(F76="準優勝",[1]現行XD用点数換算表!$C$2,IF(F76="ベスト4",[1]現行XD用点数換算表!$D$2,[1]現行XD用点数換算表!$E$2))))</f>
        <v>0</v>
      </c>
      <c r="H76" s="12" t="s">
        <v>3</v>
      </c>
      <c r="I76" s="8">
        <f>IF(H76="",0,IF(H76="優勝",[1]現行XD用点数換算表!$B$3,IF(H76="準優勝",[1]現行XD用点数換算表!$C$3,IF(H76="ベスト4",[1]現行XD用点数換算表!$D$3,[1]現行XD用点数換算表!$E$3))))</f>
        <v>30</v>
      </c>
      <c r="J76" s="12"/>
      <c r="K76" s="8">
        <f>IF(J76="",0,IF(J76="優勝",[2]現行XD用点数換算表!$B$4,IF(J76="準優勝",[2]現行XD用点数換算表!$C$4,IF(J76="ベスト4",[2]現行XD用点数換算表!$D$4,IF(J76="ベスト8",[2]現行XD用点数換算表!$E$4,IF(J76="ベスト16",[2]現行XD用点数換算表!$F$4,IF(J76="ベスト32",[2]現行XD用点数換算表!$G$4,"")))))))</f>
        <v>0</v>
      </c>
      <c r="L76" s="12"/>
      <c r="M76" s="8">
        <f>IF(L76="",0,IF(L76="優勝",[1]現行XD用点数換算表!$B$5,IF(L76="準優勝",[1]現行XD用点数換算表!$C$5,IF(L76="ベスト4",[1]現行XD用点数換算表!$D$5,IF(L76="ベスト8",[1]現行XD用点数換算表!$E$5,IF(L76="ベスト16",[1]現行XD用点数換算表!$F$5,IF(L76="ベスト32",[1]現行XD用点数換算表!$G$5,"")))))))</f>
        <v>0</v>
      </c>
      <c r="N76" s="12"/>
      <c r="O76" s="8">
        <f>IF(N76="",0,IF(N76="優勝",[1]現行XD用点数換算表!$B$6,IF(N76="準優勝",[1]現行XD用点数換算表!$C$6,IF(N76="ベスト4",[1]現行XD用点数換算表!$D$6,IF(N76="ベスト8",[1]現行XD用点数換算表!$E$6,IF(N76="ベスト16",[1]現行XD用点数換算表!$F$6,IF(N76="ベスト32",[1]現行XD用点数換算表!$G$6,"")))))))</f>
        <v>0</v>
      </c>
      <c r="P76" s="12"/>
      <c r="Q76" s="8">
        <f>IF(P76="",0,IF(P76="優勝",[1]現行XD用点数換算表!$B$7,IF(P76="準優勝",[1]現行XD用点数換算表!$C$7,IF(P76="ベスト4",[1]現行XD用点数換算表!$D$7,IF(P76="ベスト8",[1]現行XD用点数換算表!$E$7,[1]現行XD用点数換算表!$F$7)))))</f>
        <v>0</v>
      </c>
      <c r="R76" s="12"/>
      <c r="S76" s="8">
        <f>IF(R76="",0,IF(R76="優勝",[1]現行XD用点数換算表!$B$8,IF(R76="準優勝",[1]現行XD用点数換算表!$C$8,IF(R76="ベスト4",[1]現行XD用点数換算表!$D$8,IF(R76="ベスト8",[1]現行XD用点数換算表!$E$8,[1]現行XD用点数換算表!$F$8)))))</f>
        <v>0</v>
      </c>
      <c r="T76" s="12"/>
      <c r="U76" s="14">
        <f>IF(T76="",0,IF(T76="優勝",[1]現行XD用点数換算表!$B$13,IF(T76="準優勝",[1]現行XD用点数換算表!$C$13,IF(T76="ベスト4",[1]現行XD用点数換算表!$D$13,[1]現行XD用点数換算表!$E$13))))</f>
        <v>0</v>
      </c>
      <c r="V76" s="12"/>
      <c r="W76" s="8">
        <f>IF(V76="",0,IF(V76="優勝",[1]現行XD用点数換算表!$B$14,IF(V76="準優勝",[1]現行XD用点数換算表!$C$14,IF(V76="ベスト4",[1]現行XD用点数換算表!$D$14,[1]現行XD用点数換算表!$E$14))))</f>
        <v>0</v>
      </c>
      <c r="X76" s="12"/>
      <c r="Y76" s="8">
        <f>IF(X76="",0,IF(X76="優勝",[2]現行XD用点数換算表!$B$15,IF(X76="準優勝",[2]現行XD用点数換算表!$C$15,IF(X76="ベスト4",[2]現行XD用点数換算表!$D$15,IF(X76="ベスト8",[2]現行XD用点数換算表!$E$15,IF(X76="ベスト16",[2]現行XD用点数換算表!$F$15,IF(X76="ベスト32",[2]現行XD用点数換算表!$G$15,"")))))))</f>
        <v>0</v>
      </c>
      <c r="Z76" s="12"/>
      <c r="AA76" s="8">
        <f>IF(Z76="",0,IF(Z76="優勝",[1]現行XD用点数換算表!$B$16,IF(Z76="準優勝",[1]現行XD用点数換算表!$C$16,IF(Z76="ベスト4",[1]現行XD用点数換算表!$D$16,IF(Z76="ベスト8",[1]現行XD用点数換算表!$E$16,IF(Z76="ベスト16",[1]現行XD用点数換算表!$F$16,IF(Z76="ベスト32",[1]現行XD用点数換算表!$G$16,"")))))))</f>
        <v>0</v>
      </c>
      <c r="AB76" s="12"/>
      <c r="AC76" s="8">
        <f>IF(AB76="",0,IF(AB76="優勝",[1]現行XD用点数換算表!$B$17,IF(AB76="準優勝",[1]現行XD用点数換算表!$C$17,IF(AB76="ベスト4",[1]現行XD用点数換算表!$D$17,IF(AB76="ベスト8",[1]現行XD用点数換算表!$E$17,IF(AB76="ベスト16",[1]現行XD用点数換算表!$F$17,IF(AB76="ベスト32",[1]現行XD用点数換算表!$G$17,"")))))))</f>
        <v>0</v>
      </c>
      <c r="AD76" s="12"/>
      <c r="AE76" s="8">
        <f>IF(AD76="",0,IF(AD76="優勝",[1]現行XD用点数換算表!$B$18,IF(AD76="準優勝",[1]現行XD用点数換算表!$C$18,IF(AD76="ベスト4",[1]現行XD用点数換算表!$D$18,IF(AD76="ベスト8",[1]現行XD用点数換算表!$E$18,[1]現行XD用点数換算表!$F$18)))))</f>
        <v>0</v>
      </c>
      <c r="AF76" s="12"/>
      <c r="AG76" s="8">
        <f>IF(AF76="",0,IF(AF76="優勝",[1]現行XD用点数換算表!$B$19,IF(AF76="準優勝",[1]現行XD用点数換算表!$C$19,IF(AF76="ベスト4",[1]現行XD用点数換算表!$D$19,IF(AF76="ベスト8",[1]現行XD用点数換算表!$E$19,[1]現行XD用点数換算表!$F$19)))))</f>
        <v>0</v>
      </c>
      <c r="AH76" s="8">
        <f t="shared" si="2"/>
        <v>30</v>
      </c>
    </row>
    <row r="77" spans="1:34" ht="15" customHeight="1" x14ac:dyDescent="0.55000000000000004">
      <c r="A77" s="8" t="s">
        <v>36</v>
      </c>
      <c r="B77" s="8" t="s">
        <v>32</v>
      </c>
      <c r="C77" s="8">
        <v>4</v>
      </c>
      <c r="D77" s="38" t="s">
        <v>33</v>
      </c>
      <c r="E77" s="11" t="s">
        <v>34</v>
      </c>
      <c r="F77" s="12"/>
      <c r="G77" s="13">
        <f>IF(F77="",0,IF(F77="優勝",現行XD用点数換算表!$B$2,IF(F77="準優勝",現行XD用点数換算表!$C$2,IF(F77="ベスト4",現行XD用点数換算表!$D$2,現行XD用点数換算表!$E$2))))</f>
        <v>0</v>
      </c>
      <c r="H77" s="12"/>
      <c r="I77" s="8">
        <f>IF(H77="",0,IF(H77="優勝",現行XD用点数換算表!$B$3,IF(H77="準優勝",現行XD用点数換算表!$C$3,IF(H77="ベスト4",現行XD用点数換算表!$D$3,現行XD用点数換算表!$E$3))))</f>
        <v>0</v>
      </c>
      <c r="J77" s="12"/>
      <c r="K77" s="8">
        <f>IF(J77="",0,IF(J77="優勝",[5]現行XD用点数換算表!$B$4,IF(J77="準優勝",[5]現行XD用点数換算表!$C$4,IF(J77="ベスト4",[5]現行XD用点数換算表!$D$4,IF(J77="ベスト8",[5]現行XD用点数換算表!$E$4,IF(J77="ベスト16",[5]現行XD用点数換算表!$F$4,IF(J77="ベスト32",[5]現行XD用点数換算表!$G$4,"")))))))</f>
        <v>0</v>
      </c>
      <c r="L77" s="12"/>
      <c r="M77" s="8">
        <f>IF(L77="",0,IF(L77="優勝",現行XD用点数換算表!$B$5,IF(L77="準優勝",現行XD用点数換算表!$C$5,IF(L77="ベスト4",現行XD用点数換算表!$D$5,IF(L77="ベスト8",現行XD用点数換算表!$E$5,IF(L77="ベスト16",現行XD用点数換算表!$F$5,IF(L77="ベスト32",現行XD用点数換算表!$G$5,"")))))))</f>
        <v>0</v>
      </c>
      <c r="N77" s="12"/>
      <c r="O77" s="8">
        <f>IF(N77="",0,IF(N77="優勝",現行XD用点数換算表!$B$6,IF(N77="準優勝",現行XD用点数換算表!$C$6,IF(N77="ベスト4",現行XD用点数換算表!$D$6,IF(N77="ベスト8",現行XD用点数換算表!$E$6,IF(N77="ベスト16",現行XD用点数換算表!$F$6,IF(N77="ベスト32",現行XD用点数換算表!$G$6,"")))))))</f>
        <v>0</v>
      </c>
      <c r="P77" s="12"/>
      <c r="Q77" s="8">
        <f>IF(P77="",0,IF(P77="優勝",現行XD用点数換算表!$B$7,IF(P77="準優勝",現行XD用点数換算表!$C$7,IF(P77="ベスト4",現行XD用点数換算表!$D$7,IF(P77="ベスト8",現行XD用点数換算表!$E$7,現行XD用点数換算表!$F$7)))))</f>
        <v>0</v>
      </c>
      <c r="R77" s="12"/>
      <c r="S77" s="8">
        <f>IF(R77="",0,IF(R77="優勝",現行XD用点数換算表!$B$8,IF(R77="準優勝",現行XD用点数換算表!$C$8,IF(R77="ベスト4",現行XD用点数換算表!$D$8,IF(R77="ベスト8",現行XD用点数換算表!$E$8,現行XD用点数換算表!$F$8)))))</f>
        <v>0</v>
      </c>
      <c r="T77" s="12"/>
      <c r="U77" s="14">
        <f>IF(T77="",0,IF(T77="優勝",現行XD用点数換算表!$B$13,IF(T77="準優勝",現行XD用点数換算表!$C$13,IF(T77="ベスト4",現行XD用点数換算表!$D$13,現行XD用点数換算表!$E$13))))</f>
        <v>0</v>
      </c>
      <c r="V77" s="12"/>
      <c r="W77" s="8">
        <f>IF(V77="",0,IF(V77="優勝",現行XD用点数換算表!$B$14,IF(V77="準優勝",現行XD用点数換算表!$C$14,IF(V77="ベスト4",現行XD用点数換算表!$D$14,現行XD用点数換算表!$E$14))))</f>
        <v>0</v>
      </c>
      <c r="X77" s="12"/>
      <c r="Y77" s="8">
        <f>IF(X77="",0,IF(X77="優勝",[5]現行XD用点数換算表!$B$15,IF(X77="準優勝",[5]現行XD用点数換算表!$C$15,IF(X77="ベスト4",[5]現行XD用点数換算表!$D$15,IF(X77="ベスト8",[5]現行XD用点数換算表!$E$15,IF(X77="ベスト16",[5]現行XD用点数換算表!$F$15,IF(X77="ベスト32",[5]現行XD用点数換算表!$G$15,"")))))))</f>
        <v>0</v>
      </c>
      <c r="Z77" s="12"/>
      <c r="AA77" s="8">
        <f>IF(Z77="",0,IF(Z77="優勝",現行XD用点数換算表!$B$16,IF(Z77="準優勝",現行XD用点数換算表!$C$16,IF(Z77="ベスト4",現行XD用点数換算表!$D$16,IF(Z77="ベスト8",現行XD用点数換算表!$E$16,IF(Z77="ベスト16",現行XD用点数換算表!$F$16,IF(Z77="ベスト32",現行XD用点数換算表!$G$16,"")))))))</f>
        <v>0</v>
      </c>
      <c r="AB77" s="12" t="s">
        <v>5</v>
      </c>
      <c r="AC77" s="8">
        <f>IF(AB77="",0,IF(AB77="優勝",現行XD用点数換算表!$B$17,IF(AB77="準優勝",現行XD用点数換算表!$C$17,IF(AB77="ベスト4",現行XD用点数換算表!$D$17,IF(AB77="ベスト8",現行XD用点数換算表!$E$17,IF(AB77="ベスト16",現行XD用点数換算表!$F$17,IF(AB77="ベスト32",現行XD用点数換算表!$G$17,"")))))))</f>
        <v>24</v>
      </c>
      <c r="AD77" s="12"/>
      <c r="AE77" s="8">
        <f>IF(AD77="",0,IF(AD77="優勝",現行XD用点数換算表!$B$18,IF(AD77="準優勝",現行XD用点数換算表!$C$18,IF(AD77="ベスト4",現行XD用点数換算表!$D$18,IF(AD77="ベスト8",現行XD用点数換算表!$E$18,現行XD用点数換算表!$F$18)))))</f>
        <v>0</v>
      </c>
      <c r="AF77" s="12"/>
      <c r="AG77" s="8">
        <f>IF(AF77="",0,IF(AF77="優勝",現行XD用点数換算表!$B$19,IF(AF77="準優勝",現行XD用点数換算表!$C$19,IF(AF77="ベスト4",現行XD用点数換算表!$D$19,IF(AF77="ベスト8",現行XD用点数換算表!$E$19,現行XD用点数換算表!$F$19)))))</f>
        <v>0</v>
      </c>
      <c r="AH77" s="8">
        <f t="shared" si="2"/>
        <v>24</v>
      </c>
    </row>
    <row r="78" spans="1:34" ht="15" customHeight="1" x14ac:dyDescent="0.55000000000000004">
      <c r="A78" s="12" t="s">
        <v>103</v>
      </c>
      <c r="B78" s="12" t="s">
        <v>79</v>
      </c>
      <c r="C78" s="12">
        <v>2</v>
      </c>
      <c r="D78" s="25" t="s">
        <v>159</v>
      </c>
      <c r="E78" s="39" t="s">
        <v>160</v>
      </c>
      <c r="F78" s="12"/>
      <c r="G78" s="13">
        <f>IF(F78="",0,IF(F78="優勝",[6]現行XD用点数換算表!$B$2,IF(F78="準優勝",[6]現行XD用点数換算表!$C$2,IF(F78="ベスト4",[6]現行XD用点数換算表!$D$2,[6]現行XD用点数換算表!$E$2))))</f>
        <v>0</v>
      </c>
      <c r="H78" s="12"/>
      <c r="I78" s="8">
        <f>IF(H78="",0,IF(H78="優勝",[6]現行XD用点数換算表!$B$3,IF(H78="準優勝",[6]現行XD用点数換算表!$C$3,IF(H78="ベスト4",[6]現行XD用点数換算表!$D$3,[6]現行XD用点数換算表!$E$3))))</f>
        <v>0</v>
      </c>
      <c r="J78" s="12"/>
      <c r="K78" s="8">
        <f>IF(J78="",0,IF(J78="優勝",[5]現行XD用点数換算表!$B$4,IF(J78="準優勝",[5]現行XD用点数換算表!$C$4,IF(J78="ベスト4",[5]現行XD用点数換算表!$D$4,IF(J78="ベスト8",[5]現行XD用点数換算表!$E$4,IF(J78="ベスト16",[5]現行XD用点数換算表!$F$4,IF(J78="ベスト32",[5]現行XD用点数換算表!$G$4,"")))))))</f>
        <v>0</v>
      </c>
      <c r="L78" s="12"/>
      <c r="M78" s="8">
        <f>IF(L78="",0,IF(L78="優勝",[6]現行XD用点数換算表!$B$5,IF(L78="準優勝",[6]現行XD用点数換算表!$C$5,IF(L78="ベスト4",[6]現行XD用点数換算表!$D$5,IF(L78="ベスト8",[6]現行XD用点数換算表!$E$5,IF(L78="ベスト16",[6]現行XD用点数換算表!$F$5,IF(L78="ベスト32",[6]現行XD用点数換算表!$G$5,"")))))))</f>
        <v>0</v>
      </c>
      <c r="N78" s="12"/>
      <c r="O78" s="8">
        <f>IF(N78="",0,IF(N78="優勝",[6]現行XD用点数換算表!$B$6,IF(N78="準優勝",[6]現行XD用点数換算表!$C$6,IF(N78="ベスト4",[6]現行XD用点数換算表!$D$6,IF(N78="ベスト8",[6]現行XD用点数換算表!$E$6,IF(N78="ベスト16",[6]現行XD用点数換算表!$F$6,IF(N78="ベスト32",[6]現行XD用点数換算表!$G$6,"")))))))</f>
        <v>0</v>
      </c>
      <c r="P78" s="12"/>
      <c r="Q78" s="8">
        <f>IF(P78="",0,IF(P78="優勝",[6]現行XD用点数換算表!$B$7,IF(P78="準優勝",[6]現行XD用点数換算表!$C$7,IF(P78="ベスト4",[6]現行XD用点数換算表!$D$7,IF(P78="ベスト8",[6]現行XD用点数換算表!$E$7,[6]現行XD用点数換算表!$F$7)))))</f>
        <v>0</v>
      </c>
      <c r="R78" s="12"/>
      <c r="S78" s="8">
        <f>IF(R78="",0,IF(R78="優勝",[6]現行XD用点数換算表!$B$8,IF(R78="準優勝",[6]現行XD用点数換算表!$C$8,IF(R78="ベスト4",[6]現行XD用点数換算表!$D$8,IF(R78="ベスト8",[6]現行XD用点数換算表!$E$8,[6]現行XD用点数換算表!$F$8)))))</f>
        <v>0</v>
      </c>
      <c r="T78" s="12" t="s">
        <v>3</v>
      </c>
      <c r="U78" s="14">
        <f>IF(T78="",0,IF(T78="優勝",[6]現行XD用点数換算表!$B$13,IF(T78="準優勝",[6]現行XD用点数換算表!$C$13,IF(T78="ベスト4",[6]現行XD用点数換算表!$D$13,[6]現行XD用点数換算表!$E$13))))</f>
        <v>16</v>
      </c>
      <c r="V78" s="12" t="s">
        <v>3</v>
      </c>
      <c r="W78" s="8">
        <f>IF(V78="",0,IF(V78="優勝",[6]現行XD用点数換算表!$B$14,IF(V78="準優勝",[6]現行XD用点数換算表!$C$14,IF(V78="ベスト4",[6]現行XD用点数換算表!$D$14,[6]現行XD用点数換算表!$E$14))))</f>
        <v>24</v>
      </c>
      <c r="X78" s="12"/>
      <c r="Y78" s="8">
        <f>IF(X78="",0,IF(X78="優勝",[5]現行XD用点数換算表!$B$15,IF(X78="準優勝",[5]現行XD用点数換算表!$C$15,IF(X78="ベスト4",[5]現行XD用点数換算表!$D$15,IF(X78="ベスト8",[5]現行XD用点数換算表!$E$15,IF(X78="ベスト16",[5]現行XD用点数換算表!$F$15,IF(X78="ベスト32",[5]現行XD用点数換算表!$G$15,"")))))))</f>
        <v>0</v>
      </c>
      <c r="Z78" s="12"/>
      <c r="AA78" s="8">
        <f>IF(Z78="",0,IF(Z78="優勝",[6]現行XD用点数換算表!$B$16,IF(Z78="準優勝",[6]現行XD用点数換算表!$C$16,IF(Z78="ベスト4",[6]現行XD用点数換算表!$D$16,IF(Z78="ベスト8",[6]現行XD用点数換算表!$E$16,IF(Z78="ベスト16",[6]現行XD用点数換算表!$F$16,IF(Z78="ベスト32",[6]現行XD用点数換算表!$G$16,"")))))))</f>
        <v>0</v>
      </c>
      <c r="AB78" s="12"/>
      <c r="AC78" s="8">
        <f>IF(AB78="",0,IF(AB78="優勝",[6]現行XD用点数換算表!$B$17,IF(AB78="準優勝",[6]現行XD用点数換算表!$C$17,IF(AB78="ベスト4",[6]現行XD用点数換算表!$D$17,IF(AB78="ベスト8",[6]現行XD用点数換算表!$E$17,IF(AB78="ベスト16",[6]現行XD用点数換算表!$F$17,IF(AB78="ベスト32",[6]現行XD用点数換算表!$G$17,"")))))))</f>
        <v>0</v>
      </c>
      <c r="AD78" s="12"/>
      <c r="AE78" s="8">
        <f>IF(AD78="",0,IF(AD78="優勝",[6]現行XD用点数換算表!$B$18,IF(AD78="準優勝",[6]現行XD用点数換算表!$C$18,IF(AD78="ベスト4",[6]現行XD用点数換算表!$D$18,IF(AD78="ベスト8",[6]現行XD用点数換算表!$E$18,[6]現行XD用点数換算表!$F$18)))))</f>
        <v>0</v>
      </c>
      <c r="AF78" s="12"/>
      <c r="AG78" s="8">
        <f>IF(AF78="",0,IF(AF78="優勝",[6]現行XD用点数換算表!$B$19,IF(AF78="準優勝",[6]現行XD用点数換算表!$C$19,IF(AF78="ベスト4",[6]現行XD用点数換算表!$D$19,IF(AF78="ベスト8",[6]現行XD用点数換算表!$E$19,[6]現行XD用点数換算表!$F$19)))))</f>
        <v>0</v>
      </c>
      <c r="AH78" s="8">
        <f t="shared" si="2"/>
        <v>24</v>
      </c>
    </row>
    <row r="79" spans="1:34" ht="15" customHeight="1" x14ac:dyDescent="0.55000000000000004">
      <c r="A79" s="12" t="s">
        <v>183</v>
      </c>
      <c r="B79" s="12" t="s">
        <v>162</v>
      </c>
      <c r="C79" s="12">
        <v>4</v>
      </c>
      <c r="D79" s="27" t="s">
        <v>163</v>
      </c>
      <c r="E79" s="39" t="s">
        <v>160</v>
      </c>
      <c r="F79" s="12"/>
      <c r="G79" s="13">
        <f>IF(F79="",0,IF(F79="優勝",現行XD用点数換算表!$B$2,IF(F79="準優勝",現行XD用点数換算表!$C$2,IF(F79="ベスト4",現行XD用点数換算表!$D$2,現行XD用点数換算表!$E$2))))</f>
        <v>0</v>
      </c>
      <c r="H79" s="12"/>
      <c r="I79" s="8">
        <f>IF(H79="",0,IF(H79="優勝",現行XD用点数換算表!$B$3,IF(H79="準優勝",現行XD用点数換算表!$C$3,IF(H79="ベスト4",現行XD用点数換算表!$D$3,現行XD用点数換算表!$E$3))))</f>
        <v>0</v>
      </c>
      <c r="J79" s="12"/>
      <c r="K79" s="8">
        <f>IF(J79="",0,IF(J79="優勝",[5]現行XD用点数換算表!$B$4,IF(J79="準優勝",[5]現行XD用点数換算表!$C$4,IF(J79="ベスト4",[5]現行XD用点数換算表!$D$4,IF(J79="ベスト8",[5]現行XD用点数換算表!$E$4,IF(J79="ベスト16",[5]現行XD用点数換算表!$F$4,IF(J79="ベスト32",[5]現行XD用点数換算表!$G$4,"")))))))</f>
        <v>0</v>
      </c>
      <c r="L79" s="12"/>
      <c r="M79" s="8">
        <f>IF(L79="",0,IF(L79="優勝",現行XD用点数換算表!$B$5,IF(L79="準優勝",現行XD用点数換算表!$C$5,IF(L79="ベスト4",現行XD用点数換算表!$D$5,IF(L79="ベスト8",現行XD用点数換算表!$E$5,IF(L79="ベスト16",現行XD用点数換算表!$F$5,IF(L79="ベスト32",現行XD用点数換算表!$G$5,"")))))))</f>
        <v>0</v>
      </c>
      <c r="N79" s="12"/>
      <c r="O79" s="8">
        <f>IF(N79="",0,IF(N79="優勝",現行XD用点数換算表!$B$6,IF(N79="準優勝",現行XD用点数換算表!$C$6,IF(N79="ベスト4",現行XD用点数換算表!$D$6,IF(N79="ベスト8",現行XD用点数換算表!$E$6,IF(N79="ベスト16",現行XD用点数換算表!$F$6,IF(N79="ベスト32",現行XD用点数換算表!$G$6,"")))))))</f>
        <v>0</v>
      </c>
      <c r="P79" s="12"/>
      <c r="Q79" s="8">
        <f>IF(P79="",0,IF(P79="優勝",現行XD用点数換算表!$B$7,IF(P79="準優勝",現行XD用点数換算表!$C$7,IF(P79="ベスト4",現行XD用点数換算表!$D$7,IF(P79="ベスト8",現行XD用点数換算表!$E$7,現行XD用点数換算表!$F$7)))))</f>
        <v>0</v>
      </c>
      <c r="R79" s="12"/>
      <c r="S79" s="8">
        <f>IF(R79="",0,IF(R79="優勝",現行XD用点数換算表!$B$8,IF(R79="準優勝",現行XD用点数換算表!$C$8,IF(R79="ベスト4",現行XD用点数換算表!$D$8,IF(R79="ベスト8",現行XD用点数換算表!$E$8,現行XD用点数換算表!$F$8)))))</f>
        <v>0</v>
      </c>
      <c r="T79" s="12"/>
      <c r="U79" s="14">
        <f>IF(T79="",0,IF(T79="優勝",現行XD用点数換算表!$B$13,IF(T79="準優勝",現行XD用点数換算表!$C$13,IF(T79="ベスト4",現行XD用点数換算表!$D$13,現行XD用点数換算表!$E$13))))</f>
        <v>0</v>
      </c>
      <c r="V79" s="12"/>
      <c r="W79" s="8">
        <f>IF(V79="",0,IF(V79="優勝",現行XD用点数換算表!$B$14,IF(V79="準優勝",現行XD用点数換算表!$C$14,IF(V79="ベスト4",現行XD用点数換算表!$D$14,現行XD用点数換算表!$E$14))))</f>
        <v>0</v>
      </c>
      <c r="X79" s="12"/>
      <c r="Y79" s="8">
        <f>IF(X79="",0,IF(X79="優勝",[5]現行XD用点数換算表!$B$15,IF(X79="準優勝",[5]現行XD用点数換算表!$C$15,IF(X79="ベスト4",[5]現行XD用点数換算表!$D$15,IF(X79="ベスト8",[5]現行XD用点数換算表!$E$15,IF(X79="ベスト16",[5]現行XD用点数換算表!$F$15,IF(X79="ベスト32",[5]現行XD用点数換算表!$G$15,"")))))))</f>
        <v>0</v>
      </c>
      <c r="Z79" s="12"/>
      <c r="AA79" s="8">
        <f>IF(Z79="",0,IF(Z79="優勝",現行XD用点数換算表!$B$16,IF(Z79="準優勝",現行XD用点数換算表!$C$16,IF(Z79="ベスト4",現行XD用点数換算表!$D$16,IF(Z79="ベスト8",現行XD用点数換算表!$E$16,IF(Z79="ベスト16",現行XD用点数換算表!$F$16,IF(Z79="ベスト32",現行XD用点数換算表!$G$16,"")))))))</f>
        <v>0</v>
      </c>
      <c r="AB79" s="12" t="s">
        <v>5</v>
      </c>
      <c r="AC79" s="8">
        <f>IF(AB79="",0,IF(AB79="優勝",現行XD用点数換算表!$B$17,IF(AB79="準優勝",現行XD用点数換算表!$C$17,IF(AB79="ベスト4",現行XD用点数換算表!$D$17,IF(AB79="ベスト8",現行XD用点数換算表!$E$17,IF(AB79="ベスト16",現行XD用点数換算表!$F$17,IF(AB79="ベスト32",現行XD用点数換算表!$G$17,"")))))))</f>
        <v>24</v>
      </c>
      <c r="AD79" s="12"/>
      <c r="AE79" s="8">
        <f>IF(AD79="",0,IF(AD79="優勝",現行XD用点数換算表!$B$18,IF(AD79="準優勝",現行XD用点数換算表!$C$18,IF(AD79="ベスト4",現行XD用点数換算表!$D$18,IF(AD79="ベスト8",現行XD用点数換算表!$E$18,現行XD用点数換算表!$F$18)))))</f>
        <v>0</v>
      </c>
      <c r="AF79" s="12"/>
      <c r="AG79" s="8">
        <f>IF(AF79="",0,IF(AF79="優勝",現行XD用点数換算表!$B$19,IF(AF79="準優勝",現行XD用点数換算表!$C$19,IF(AF79="ベスト4",現行XD用点数換算表!$D$19,IF(AF79="ベスト8",現行XD用点数換算表!$E$19,現行XD用点数換算表!$F$19)))))</f>
        <v>0</v>
      </c>
      <c r="AH79" s="8">
        <f t="shared" si="2"/>
        <v>24</v>
      </c>
    </row>
    <row r="80" spans="1:34" ht="15" customHeight="1" x14ac:dyDescent="0.55000000000000004">
      <c r="A80" s="12" t="s">
        <v>104</v>
      </c>
      <c r="B80" s="12" t="s">
        <v>41</v>
      </c>
      <c r="C80" s="12">
        <v>1</v>
      </c>
      <c r="D80" s="25" t="s">
        <v>159</v>
      </c>
      <c r="E80" s="26" t="s">
        <v>160</v>
      </c>
      <c r="F80" s="12" t="s">
        <v>3</v>
      </c>
      <c r="G80" s="13">
        <f>IF(F80="",0,IF(F80="優勝",[6]現行XD用点数換算表!$B$2,IF(F80="準優勝",[6]現行XD用点数換算表!$C$2,IF(F80="ベスト4",[6]現行XD用点数換算表!$D$2,[6]現行XD用点数換算表!$E$2))))</f>
        <v>20</v>
      </c>
      <c r="H80" s="12"/>
      <c r="I80" s="8">
        <f>IF(H80="",0,IF(H80="優勝",[6]現行XD用点数換算表!$B$3,IF(H80="準優勝",[6]現行XD用点数換算表!$C$3,IF(H80="ベスト4",[6]現行XD用点数換算表!$D$3,[6]現行XD用点数換算表!$E$3))))</f>
        <v>0</v>
      </c>
      <c r="J80" s="12"/>
      <c r="K80" s="8">
        <f>IF(J80="",0,IF(J80="優勝",[5]現行XD用点数換算表!$B$4,IF(J80="準優勝",[5]現行XD用点数換算表!$C$4,IF(J80="ベスト4",[5]現行XD用点数換算表!$D$4,IF(J80="ベスト8",[5]現行XD用点数換算表!$E$4,IF(J80="ベスト16",[5]現行XD用点数換算表!$F$4,IF(J80="ベスト32",[5]現行XD用点数換算表!$G$4,"")))))))</f>
        <v>0</v>
      </c>
      <c r="L80" s="12"/>
      <c r="M80" s="8">
        <f>IF(L80="",0,IF(L80="優勝",[6]現行XD用点数換算表!$B$5,IF(L80="準優勝",[6]現行XD用点数換算表!$C$5,IF(L80="ベスト4",[6]現行XD用点数換算表!$D$5,IF(L80="ベスト8",[6]現行XD用点数換算表!$E$5,IF(L80="ベスト16",[6]現行XD用点数換算表!$F$5,IF(L80="ベスト32",[6]現行XD用点数換算表!$G$5,"")))))))</f>
        <v>0</v>
      </c>
      <c r="N80" s="12"/>
      <c r="O80" s="8">
        <f>IF(N80="",0,IF(N80="優勝",[6]現行XD用点数換算表!$B$6,IF(N80="準優勝",[6]現行XD用点数換算表!$C$6,IF(N80="ベスト4",[6]現行XD用点数換算表!$D$6,IF(N80="ベスト8",[6]現行XD用点数換算表!$E$6,IF(N80="ベスト16",[6]現行XD用点数換算表!$F$6,IF(N80="ベスト32",[6]現行XD用点数換算表!$G$6,"")))))))</f>
        <v>0</v>
      </c>
      <c r="P80" s="12"/>
      <c r="Q80" s="8">
        <f>IF(P80="",0,IF(P80="優勝",[6]現行XD用点数換算表!$B$7,IF(P80="準優勝",[6]現行XD用点数換算表!$C$7,IF(P80="ベスト4",[6]現行XD用点数換算表!$D$7,IF(P80="ベスト8",[6]現行XD用点数換算表!$E$7,[6]現行XD用点数換算表!$F$7)))))</f>
        <v>0</v>
      </c>
      <c r="R80" s="12"/>
      <c r="S80" s="8">
        <f>IF(R80="",0,IF(R80="優勝",[6]現行XD用点数換算表!$B$8,IF(R80="準優勝",[6]現行XD用点数換算表!$C$8,IF(R80="ベスト4",[6]現行XD用点数換算表!$D$8,IF(R80="ベスト8",[6]現行XD用点数換算表!$E$8,[6]現行XD用点数換算表!$F$8)))))</f>
        <v>0</v>
      </c>
      <c r="T80" s="12"/>
      <c r="U80" s="14">
        <f>IF(T80="",0,IF(T80="優勝",[6]現行XD用点数換算表!$B$13,IF(T80="準優勝",[6]現行XD用点数換算表!$C$13,IF(T80="ベスト4",[6]現行XD用点数換算表!$D$13,[6]現行XD用点数換算表!$E$13))))</f>
        <v>0</v>
      </c>
      <c r="V80" s="12"/>
      <c r="W80" s="8">
        <f>IF(V80="",0,IF(V80="優勝",[6]現行XD用点数換算表!$B$14,IF(V80="準優勝",[6]現行XD用点数換算表!$C$14,IF(V80="ベスト4",[6]現行XD用点数換算表!$D$14,[6]現行XD用点数換算表!$E$14))))</f>
        <v>0</v>
      </c>
      <c r="X80" s="12"/>
      <c r="Y80" s="8">
        <f>IF(X80="",0,IF(X80="優勝",[5]現行XD用点数換算表!$B$15,IF(X80="準優勝",[5]現行XD用点数換算表!$C$15,IF(X80="ベスト4",[5]現行XD用点数換算表!$D$15,IF(X80="ベスト8",[5]現行XD用点数換算表!$E$15,IF(X80="ベスト16",[5]現行XD用点数換算表!$F$15,IF(X80="ベスト32",[5]現行XD用点数換算表!$G$15,"")))))))</f>
        <v>0</v>
      </c>
      <c r="Z80" s="12"/>
      <c r="AA80" s="8">
        <f>IF(Z80="",0,IF(Z80="優勝",[6]現行XD用点数換算表!$B$16,IF(Z80="準優勝",[6]現行XD用点数換算表!$C$16,IF(Z80="ベスト4",[6]現行XD用点数換算表!$D$16,IF(Z80="ベスト8",[6]現行XD用点数換算表!$E$16,IF(Z80="ベスト16",[6]現行XD用点数換算表!$F$16,IF(Z80="ベスト32",[6]現行XD用点数換算表!$G$16,"")))))))</f>
        <v>0</v>
      </c>
      <c r="AB80" s="12"/>
      <c r="AC80" s="8">
        <f>IF(AB80="",0,IF(AB80="優勝",[6]現行XD用点数換算表!$B$17,IF(AB80="準優勝",[6]現行XD用点数換算表!$C$17,IF(AB80="ベスト4",[6]現行XD用点数換算表!$D$17,IF(AB80="ベスト8",[6]現行XD用点数換算表!$E$17,IF(AB80="ベスト16",[6]現行XD用点数換算表!$F$17,IF(AB80="ベスト32",[6]現行XD用点数換算表!$G$17,"")))))))</f>
        <v>0</v>
      </c>
      <c r="AD80" s="12"/>
      <c r="AE80" s="8">
        <f>IF(AD80="",0,IF(AD80="優勝",[6]現行XD用点数換算表!$B$18,IF(AD80="準優勝",[6]現行XD用点数換算表!$C$18,IF(AD80="ベスト4",[6]現行XD用点数換算表!$D$18,IF(AD80="ベスト8",[6]現行XD用点数換算表!$E$18,[6]現行XD用点数換算表!$F$18)))))</f>
        <v>0</v>
      </c>
      <c r="AF80" s="12"/>
      <c r="AG80" s="8">
        <f>IF(AF80="",0,IF(AF80="優勝",[6]現行XD用点数換算表!$B$19,IF(AF80="準優勝",[6]現行XD用点数換算表!$C$19,IF(AF80="ベスト4",[6]現行XD用点数換算表!$D$19,IF(AF80="ベスト8",[6]現行XD用点数換算表!$E$19,[6]現行XD用点数換算表!$F$19)))))</f>
        <v>0</v>
      </c>
      <c r="AH80" s="8">
        <f t="shared" si="2"/>
        <v>20</v>
      </c>
    </row>
    <row r="81" spans="1:34" ht="15" customHeight="1" x14ac:dyDescent="0.55000000000000004">
      <c r="A81" s="12" t="s">
        <v>105</v>
      </c>
      <c r="B81" s="12" t="s">
        <v>79</v>
      </c>
      <c r="C81" s="12">
        <v>1</v>
      </c>
      <c r="D81" s="25" t="s">
        <v>159</v>
      </c>
      <c r="E81" s="26" t="s">
        <v>160</v>
      </c>
      <c r="F81" s="12" t="s">
        <v>3</v>
      </c>
      <c r="G81" s="13">
        <f>IF(F81="",0,IF(F81="優勝",[6]現行XD用点数換算表!$B$2,IF(F81="準優勝",[6]現行XD用点数換算表!$C$2,IF(F81="ベスト4",[6]現行XD用点数換算表!$D$2,[6]現行XD用点数換算表!$E$2))))</f>
        <v>20</v>
      </c>
      <c r="H81" s="12"/>
      <c r="I81" s="8">
        <f>IF(H81="",0,IF(H81="優勝",[6]現行XD用点数換算表!$B$3,IF(H81="準優勝",[6]現行XD用点数換算表!$C$3,IF(H81="ベスト4",[6]現行XD用点数換算表!$D$3,[6]現行XD用点数換算表!$E$3))))</f>
        <v>0</v>
      </c>
      <c r="J81" s="12"/>
      <c r="K81" s="8">
        <f>IF(J81="",0,IF(J81="優勝",[5]現行XD用点数換算表!$B$4,IF(J81="準優勝",[5]現行XD用点数換算表!$C$4,IF(J81="ベスト4",[5]現行XD用点数換算表!$D$4,IF(J81="ベスト8",[5]現行XD用点数換算表!$E$4,IF(J81="ベスト16",[5]現行XD用点数換算表!$F$4,IF(J81="ベスト32",[5]現行XD用点数換算表!$G$4,"")))))))</f>
        <v>0</v>
      </c>
      <c r="L81" s="12"/>
      <c r="M81" s="8">
        <f>IF(L81="",0,IF(L81="優勝",[6]現行XD用点数換算表!$B$5,IF(L81="準優勝",[6]現行XD用点数換算表!$C$5,IF(L81="ベスト4",[6]現行XD用点数換算表!$D$5,IF(L81="ベスト8",[6]現行XD用点数換算表!$E$5,IF(L81="ベスト16",[6]現行XD用点数換算表!$F$5,IF(L81="ベスト32",[6]現行XD用点数換算表!$G$5,"")))))))</f>
        <v>0</v>
      </c>
      <c r="N81" s="12"/>
      <c r="O81" s="8">
        <f>IF(N81="",0,IF(N81="優勝",[6]現行XD用点数換算表!$B$6,IF(N81="準優勝",[6]現行XD用点数換算表!$C$6,IF(N81="ベスト4",[6]現行XD用点数換算表!$D$6,IF(N81="ベスト8",[6]現行XD用点数換算表!$E$6,IF(N81="ベスト16",[6]現行XD用点数換算表!$F$6,IF(N81="ベスト32",[6]現行XD用点数換算表!$G$6,"")))))))</f>
        <v>0</v>
      </c>
      <c r="P81" s="12"/>
      <c r="Q81" s="8">
        <f>IF(P81="",0,IF(P81="優勝",[6]現行XD用点数換算表!$B$7,IF(P81="準優勝",[6]現行XD用点数換算表!$C$7,IF(P81="ベスト4",[6]現行XD用点数換算表!$D$7,IF(P81="ベスト8",[6]現行XD用点数換算表!$E$7,[6]現行XD用点数換算表!$F$7)))))</f>
        <v>0</v>
      </c>
      <c r="R81" s="12"/>
      <c r="S81" s="8">
        <f>IF(R81="",0,IF(R81="優勝",[6]現行XD用点数換算表!$B$8,IF(R81="準優勝",[6]現行XD用点数換算表!$C$8,IF(R81="ベスト4",[6]現行XD用点数換算表!$D$8,IF(R81="ベスト8",[6]現行XD用点数換算表!$E$8,[6]現行XD用点数換算表!$F$8)))))</f>
        <v>0</v>
      </c>
      <c r="T81" s="12"/>
      <c r="U81" s="14">
        <f>IF(T81="",0,IF(T81="優勝",[6]現行XD用点数換算表!$B$13,IF(T81="準優勝",[6]現行XD用点数換算表!$C$13,IF(T81="ベスト4",[6]現行XD用点数換算表!$D$13,[6]現行XD用点数換算表!$E$13))))</f>
        <v>0</v>
      </c>
      <c r="V81" s="12"/>
      <c r="W81" s="8">
        <f>IF(V81="",0,IF(V81="優勝",[6]現行XD用点数換算表!$B$14,IF(V81="準優勝",[6]現行XD用点数換算表!$C$14,IF(V81="ベスト4",[6]現行XD用点数換算表!$D$14,[6]現行XD用点数換算表!$E$14))))</f>
        <v>0</v>
      </c>
      <c r="X81" s="12"/>
      <c r="Y81" s="8">
        <f>IF(X81="",0,IF(X81="優勝",[5]現行XD用点数換算表!$B$15,IF(X81="準優勝",[5]現行XD用点数換算表!$C$15,IF(X81="ベスト4",[5]現行XD用点数換算表!$D$15,IF(X81="ベスト8",[5]現行XD用点数換算表!$E$15,IF(X81="ベスト16",[5]現行XD用点数換算表!$F$15,IF(X81="ベスト32",[5]現行XD用点数換算表!$G$15,"")))))))</f>
        <v>0</v>
      </c>
      <c r="Z81" s="12"/>
      <c r="AA81" s="8">
        <f>IF(Z81="",0,IF(Z81="優勝",[6]現行XD用点数換算表!$B$16,IF(Z81="準優勝",[6]現行XD用点数換算表!$C$16,IF(Z81="ベスト4",[6]現行XD用点数換算表!$D$16,IF(Z81="ベスト8",[6]現行XD用点数換算表!$E$16,IF(Z81="ベスト16",[6]現行XD用点数換算表!$F$16,IF(Z81="ベスト32",[6]現行XD用点数換算表!$G$16,"")))))))</f>
        <v>0</v>
      </c>
      <c r="AB81" s="12"/>
      <c r="AC81" s="8">
        <f>IF(AB81="",0,IF(AB81="優勝",[6]現行XD用点数換算表!$B$17,IF(AB81="準優勝",[6]現行XD用点数換算表!$C$17,IF(AB81="ベスト4",[6]現行XD用点数換算表!$D$17,IF(AB81="ベスト8",[6]現行XD用点数換算表!$E$17,IF(AB81="ベスト16",[6]現行XD用点数換算表!$F$17,IF(AB81="ベスト32",[6]現行XD用点数換算表!$G$17,"")))))))</f>
        <v>0</v>
      </c>
      <c r="AD81" s="12"/>
      <c r="AE81" s="8">
        <f>IF(AD81="",0,IF(AD81="優勝",[6]現行XD用点数換算表!$B$18,IF(AD81="準優勝",[6]現行XD用点数換算表!$C$18,IF(AD81="ベスト4",[6]現行XD用点数換算表!$D$18,IF(AD81="ベスト8",[6]現行XD用点数換算表!$E$18,[6]現行XD用点数換算表!$F$18)))))</f>
        <v>0</v>
      </c>
      <c r="AF81" s="12"/>
      <c r="AG81" s="8">
        <f>IF(AF81="",0,IF(AF81="優勝",[6]現行XD用点数換算表!$B$19,IF(AF81="準優勝",[6]現行XD用点数換算表!$C$19,IF(AF81="ベスト4",[6]現行XD用点数換算表!$D$19,IF(AF81="ベスト8",[6]現行XD用点数換算表!$E$19,[6]現行XD用点数換算表!$F$19)))))</f>
        <v>0</v>
      </c>
      <c r="AH81" s="8">
        <f t="shared" si="2"/>
        <v>20</v>
      </c>
    </row>
    <row r="82" spans="1:34" ht="15" customHeight="1" x14ac:dyDescent="0.55000000000000004">
      <c r="A82" s="12" t="s">
        <v>106</v>
      </c>
      <c r="B82" s="12" t="s">
        <v>45</v>
      </c>
      <c r="C82" s="12">
        <v>1</v>
      </c>
      <c r="D82" s="25" t="s">
        <v>159</v>
      </c>
      <c r="E82" s="26" t="s">
        <v>160</v>
      </c>
      <c r="F82" s="12" t="s">
        <v>3</v>
      </c>
      <c r="G82" s="13">
        <f>IF(F82="",0,IF(F82="優勝",[6]現行XD用点数換算表!$B$2,IF(F82="準優勝",[6]現行XD用点数換算表!$C$2,IF(F82="ベスト4",[6]現行XD用点数換算表!$D$2,[6]現行XD用点数換算表!$E$2))))</f>
        <v>20</v>
      </c>
      <c r="H82" s="12"/>
      <c r="I82" s="8">
        <f>IF(H82="",0,IF(H82="優勝",[6]現行XD用点数換算表!$B$3,IF(H82="準優勝",[6]現行XD用点数換算表!$C$3,IF(H82="ベスト4",[6]現行XD用点数換算表!$D$3,[6]現行XD用点数換算表!$E$3))))</f>
        <v>0</v>
      </c>
      <c r="J82" s="12"/>
      <c r="K82" s="8">
        <f>IF(J82="",0,IF(J82="優勝",[5]現行XD用点数換算表!$B$4,IF(J82="準優勝",[5]現行XD用点数換算表!$C$4,IF(J82="ベスト4",[5]現行XD用点数換算表!$D$4,IF(J82="ベスト8",[5]現行XD用点数換算表!$E$4,IF(J82="ベスト16",[5]現行XD用点数換算表!$F$4,IF(J82="ベスト32",[5]現行XD用点数換算表!$G$4,"")))))))</f>
        <v>0</v>
      </c>
      <c r="L82" s="12"/>
      <c r="M82" s="8">
        <f>IF(L82="",0,IF(L82="優勝",[6]現行XD用点数換算表!$B$5,IF(L82="準優勝",[6]現行XD用点数換算表!$C$5,IF(L82="ベスト4",[6]現行XD用点数換算表!$D$5,IF(L82="ベスト8",[6]現行XD用点数換算表!$E$5,IF(L82="ベスト16",[6]現行XD用点数換算表!$F$5,IF(L82="ベスト32",[6]現行XD用点数換算表!$G$5,"")))))))</f>
        <v>0</v>
      </c>
      <c r="N82" s="12"/>
      <c r="O82" s="8">
        <f>IF(N82="",0,IF(N82="優勝",[6]現行XD用点数換算表!$B$6,IF(N82="準優勝",[6]現行XD用点数換算表!$C$6,IF(N82="ベスト4",[6]現行XD用点数換算表!$D$6,IF(N82="ベスト8",[6]現行XD用点数換算表!$E$6,IF(N82="ベスト16",[6]現行XD用点数換算表!$F$6,IF(N82="ベスト32",[6]現行XD用点数換算表!$G$6,"")))))))</f>
        <v>0</v>
      </c>
      <c r="P82" s="12"/>
      <c r="Q82" s="8">
        <f>IF(P82="",0,IF(P82="優勝",[6]現行XD用点数換算表!$B$7,IF(P82="準優勝",[6]現行XD用点数換算表!$C$7,IF(P82="ベスト4",[6]現行XD用点数換算表!$D$7,IF(P82="ベスト8",[6]現行XD用点数換算表!$E$7,[6]現行XD用点数換算表!$F$7)))))</f>
        <v>0</v>
      </c>
      <c r="R82" s="12"/>
      <c r="S82" s="8">
        <f>IF(R82="",0,IF(R82="優勝",[6]現行XD用点数換算表!$B$8,IF(R82="準優勝",[6]現行XD用点数換算表!$C$8,IF(R82="ベスト4",[6]現行XD用点数換算表!$D$8,IF(R82="ベスト8",[6]現行XD用点数換算表!$E$8,[6]現行XD用点数換算表!$F$8)))))</f>
        <v>0</v>
      </c>
      <c r="T82" s="12"/>
      <c r="U82" s="14">
        <f>IF(T82="",0,IF(T82="優勝",[6]現行XD用点数換算表!$B$13,IF(T82="準優勝",[6]現行XD用点数換算表!$C$13,IF(T82="ベスト4",[6]現行XD用点数換算表!$D$13,[6]現行XD用点数換算表!$E$13))))</f>
        <v>0</v>
      </c>
      <c r="V82" s="12"/>
      <c r="W82" s="8">
        <f>IF(V82="",0,IF(V82="優勝",[6]現行XD用点数換算表!$B$14,IF(V82="準優勝",[6]現行XD用点数換算表!$C$14,IF(V82="ベスト4",[6]現行XD用点数換算表!$D$14,[6]現行XD用点数換算表!$E$14))))</f>
        <v>0</v>
      </c>
      <c r="X82" s="12"/>
      <c r="Y82" s="8">
        <f>IF(X82="",0,IF(X82="優勝",[5]現行XD用点数換算表!$B$15,IF(X82="準優勝",[5]現行XD用点数換算表!$C$15,IF(X82="ベスト4",[5]現行XD用点数換算表!$D$15,IF(X82="ベスト8",[5]現行XD用点数換算表!$E$15,IF(X82="ベスト16",[5]現行XD用点数換算表!$F$15,IF(X82="ベスト32",[5]現行XD用点数換算表!$G$15,"")))))))</f>
        <v>0</v>
      </c>
      <c r="Z82" s="12"/>
      <c r="AA82" s="8">
        <f>IF(Z82="",0,IF(Z82="優勝",[6]現行XD用点数換算表!$B$16,IF(Z82="準優勝",[6]現行XD用点数換算表!$C$16,IF(Z82="ベスト4",[6]現行XD用点数換算表!$D$16,IF(Z82="ベスト8",[6]現行XD用点数換算表!$E$16,IF(Z82="ベスト16",[6]現行XD用点数換算表!$F$16,IF(Z82="ベスト32",[6]現行XD用点数換算表!$G$16,"")))))))</f>
        <v>0</v>
      </c>
      <c r="AB82" s="12"/>
      <c r="AC82" s="8">
        <f>IF(AB82="",0,IF(AB82="優勝",[6]現行XD用点数換算表!$B$17,IF(AB82="準優勝",[6]現行XD用点数換算表!$C$17,IF(AB82="ベスト4",[6]現行XD用点数換算表!$D$17,IF(AB82="ベスト8",[6]現行XD用点数換算表!$E$17,IF(AB82="ベスト16",[6]現行XD用点数換算表!$F$17,IF(AB82="ベスト32",[6]現行XD用点数換算表!$G$17,"")))))))</f>
        <v>0</v>
      </c>
      <c r="AD82" s="12"/>
      <c r="AE82" s="8">
        <f>IF(AD82="",0,IF(AD82="優勝",[6]現行XD用点数換算表!$B$18,IF(AD82="準優勝",[6]現行XD用点数換算表!$C$18,IF(AD82="ベスト4",[6]現行XD用点数換算表!$D$18,IF(AD82="ベスト8",[6]現行XD用点数換算表!$E$18,[6]現行XD用点数換算表!$F$18)))))</f>
        <v>0</v>
      </c>
      <c r="AF82" s="12"/>
      <c r="AG82" s="8">
        <f>IF(AF82="",0,IF(AF82="優勝",[6]現行XD用点数換算表!$B$19,IF(AF82="準優勝",[6]現行XD用点数換算表!$C$19,IF(AF82="ベスト4",[6]現行XD用点数換算表!$D$19,IF(AF82="ベスト8",[6]現行XD用点数換算表!$E$19,[6]現行XD用点数換算表!$F$19)))))</f>
        <v>0</v>
      </c>
      <c r="AH82" s="8">
        <f t="shared" si="2"/>
        <v>20</v>
      </c>
    </row>
    <row r="83" spans="1:34" ht="15" customHeight="1" x14ac:dyDescent="0.55000000000000004">
      <c r="A83" s="12" t="s">
        <v>107</v>
      </c>
      <c r="B83" s="12" t="s">
        <v>43</v>
      </c>
      <c r="C83" s="12">
        <v>2</v>
      </c>
      <c r="D83" s="25" t="s">
        <v>159</v>
      </c>
      <c r="E83" s="26" t="s">
        <v>160</v>
      </c>
      <c r="F83" s="12"/>
      <c r="G83" s="13">
        <f>IF(F83="",0,IF(F83="優勝",[6]現行XD用点数換算表!$B$2,IF(F83="準優勝",[6]現行XD用点数換算表!$C$2,IF(F83="ベスト4",[6]現行XD用点数換算表!$D$2,[6]現行XD用点数換算表!$E$2))))</f>
        <v>0</v>
      </c>
      <c r="H83" s="12"/>
      <c r="I83" s="8">
        <f>IF(H83="",0,IF(H83="優勝",[6]現行XD用点数換算表!$B$3,IF(H83="準優勝",[6]現行XD用点数換算表!$C$3,IF(H83="ベスト4",[6]現行XD用点数換算表!$D$3,[6]現行XD用点数換算表!$E$3))))</f>
        <v>0</v>
      </c>
      <c r="J83" s="12"/>
      <c r="K83" s="8">
        <f>IF(J83="",0,IF(J83="優勝",[5]現行XD用点数換算表!$B$4,IF(J83="準優勝",[5]現行XD用点数換算表!$C$4,IF(J83="ベスト4",[5]現行XD用点数換算表!$D$4,IF(J83="ベスト8",[5]現行XD用点数換算表!$E$4,IF(J83="ベスト16",[5]現行XD用点数換算表!$F$4,IF(J83="ベスト32",[5]現行XD用点数換算表!$G$4,"")))))))</f>
        <v>0</v>
      </c>
      <c r="L83" s="12"/>
      <c r="M83" s="8">
        <f>IF(L83="",0,IF(L83="優勝",[6]現行XD用点数換算表!$B$5,IF(L83="準優勝",[6]現行XD用点数換算表!$C$5,IF(L83="ベスト4",[6]現行XD用点数換算表!$D$5,IF(L83="ベスト8",[6]現行XD用点数換算表!$E$5,IF(L83="ベスト16",[6]現行XD用点数換算表!$F$5,IF(L83="ベスト32",[6]現行XD用点数換算表!$G$5,"")))))))</f>
        <v>0</v>
      </c>
      <c r="N83" s="12"/>
      <c r="O83" s="8">
        <f>IF(N83="",0,IF(N83="優勝",[6]現行XD用点数換算表!$B$6,IF(N83="準優勝",[6]現行XD用点数換算表!$C$6,IF(N83="ベスト4",[6]現行XD用点数換算表!$D$6,IF(N83="ベスト8",[6]現行XD用点数換算表!$E$6,IF(N83="ベスト16",[6]現行XD用点数換算表!$F$6,IF(N83="ベスト32",[6]現行XD用点数換算表!$G$6,"")))))))</f>
        <v>0</v>
      </c>
      <c r="P83" s="12"/>
      <c r="Q83" s="8">
        <f>IF(P83="",0,IF(P83="優勝",[6]現行XD用点数換算表!$B$7,IF(P83="準優勝",[6]現行XD用点数換算表!$C$7,IF(P83="ベスト4",[6]現行XD用点数換算表!$D$7,IF(P83="ベスト8",[6]現行XD用点数換算表!$E$7,[6]現行XD用点数換算表!$F$7)))))</f>
        <v>0</v>
      </c>
      <c r="R83" s="12"/>
      <c r="S83" s="8">
        <f>IF(R83="",0,IF(R83="優勝",[6]現行XD用点数換算表!$B$8,IF(R83="準優勝",[6]現行XD用点数換算表!$C$8,IF(R83="ベスト4",[6]現行XD用点数換算表!$D$8,IF(R83="ベスト8",[6]現行XD用点数換算表!$E$8,[6]現行XD用点数換算表!$F$8)))))</f>
        <v>0</v>
      </c>
      <c r="T83" s="12" t="s">
        <v>3</v>
      </c>
      <c r="U83" s="14">
        <f>IF(T83="",0,IF(T83="優勝",[6]現行XD用点数換算表!$B$13,IF(T83="準優勝",[6]現行XD用点数換算表!$C$13,IF(T83="ベスト4",[6]現行XD用点数換算表!$D$13,[6]現行XD用点数換算表!$E$13))))</f>
        <v>16</v>
      </c>
      <c r="V83" s="12"/>
      <c r="W83" s="8">
        <f>IF(V83="",0,IF(V83="優勝",[6]現行XD用点数換算表!$B$14,IF(V83="準優勝",[6]現行XD用点数換算表!$C$14,IF(V83="ベスト4",[6]現行XD用点数換算表!$D$14,[6]現行XD用点数換算表!$E$14))))</f>
        <v>0</v>
      </c>
      <c r="X83" s="12"/>
      <c r="Y83" s="8">
        <f>IF(X83="",0,IF(X83="優勝",[5]現行XD用点数換算表!$B$15,IF(X83="準優勝",[5]現行XD用点数換算表!$C$15,IF(X83="ベスト4",[5]現行XD用点数換算表!$D$15,IF(X83="ベスト8",[5]現行XD用点数換算表!$E$15,IF(X83="ベスト16",[5]現行XD用点数換算表!$F$15,IF(X83="ベスト32",[5]現行XD用点数換算表!$G$15,"")))))))</f>
        <v>0</v>
      </c>
      <c r="Z83" s="12"/>
      <c r="AA83" s="8">
        <f>IF(Z83="",0,IF(Z83="優勝",[6]現行XD用点数換算表!$B$16,IF(Z83="準優勝",[6]現行XD用点数換算表!$C$16,IF(Z83="ベスト4",[6]現行XD用点数換算表!$D$16,IF(Z83="ベスト8",[6]現行XD用点数換算表!$E$16,IF(Z83="ベスト16",[6]現行XD用点数換算表!$F$16,IF(Z83="ベスト32",[6]現行XD用点数換算表!$G$16,"")))))))</f>
        <v>0</v>
      </c>
      <c r="AB83" s="12"/>
      <c r="AC83" s="8">
        <f>IF(AB83="",0,IF(AB83="優勝",[6]現行XD用点数換算表!$B$17,IF(AB83="準優勝",[6]現行XD用点数換算表!$C$17,IF(AB83="ベスト4",[6]現行XD用点数換算表!$D$17,IF(AB83="ベスト8",[6]現行XD用点数換算表!$E$17,IF(AB83="ベスト16",[6]現行XD用点数換算表!$F$17,IF(AB83="ベスト32",[6]現行XD用点数換算表!$G$17,"")))))))</f>
        <v>0</v>
      </c>
      <c r="AD83" s="12"/>
      <c r="AE83" s="8">
        <f>IF(AD83="",0,IF(AD83="優勝",[6]現行XD用点数換算表!$B$18,IF(AD83="準優勝",[6]現行XD用点数換算表!$C$18,IF(AD83="ベスト4",[6]現行XD用点数換算表!$D$18,IF(AD83="ベスト8",[6]現行XD用点数換算表!$E$18,[6]現行XD用点数換算表!$F$18)))))</f>
        <v>0</v>
      </c>
      <c r="AF83" s="12"/>
      <c r="AG83" s="8">
        <f>IF(AF83="",0,IF(AF83="優勝",[6]現行XD用点数換算表!$B$19,IF(AF83="準優勝",[6]現行XD用点数換算表!$C$19,IF(AF83="ベスト4",[6]現行XD用点数換算表!$D$19,IF(AF83="ベスト8",[6]現行XD用点数換算表!$E$19,[6]現行XD用点数換算表!$F$19)))))</f>
        <v>0</v>
      </c>
      <c r="AH83" s="8">
        <f t="shared" si="2"/>
        <v>16</v>
      </c>
    </row>
    <row r="84" spans="1:34" ht="15" customHeight="1" x14ac:dyDescent="0.55000000000000004">
      <c r="A84" s="12" t="s">
        <v>108</v>
      </c>
      <c r="B84" s="12" t="s">
        <v>41</v>
      </c>
      <c r="C84" s="12">
        <v>3</v>
      </c>
      <c r="D84" s="25" t="s">
        <v>159</v>
      </c>
      <c r="E84" s="26" t="s">
        <v>160</v>
      </c>
      <c r="F84" s="12"/>
      <c r="G84" s="13">
        <f>IF(F84="",0,IF(F84="優勝",[6]現行XD用点数換算表!$B$2,IF(F84="準優勝",[6]現行XD用点数換算表!$C$2,IF(F84="ベスト4",[6]現行XD用点数換算表!$D$2,[6]現行XD用点数換算表!$E$2))))</f>
        <v>0</v>
      </c>
      <c r="H84" s="12"/>
      <c r="I84" s="8">
        <f>IF(H84="",0,IF(H84="優勝",[6]現行XD用点数換算表!$B$3,IF(H84="準優勝",[6]現行XD用点数換算表!$C$3,IF(H84="ベスト4",[6]現行XD用点数換算表!$D$3,[6]現行XD用点数換算表!$E$3))))</f>
        <v>0</v>
      </c>
      <c r="J84" s="12"/>
      <c r="K84" s="8">
        <f>IF(J84="",0,IF(J84="優勝",[5]現行XD用点数換算表!$B$4,IF(J84="準優勝",[5]現行XD用点数換算表!$C$4,IF(J84="ベスト4",[5]現行XD用点数換算表!$D$4,IF(J84="ベスト8",[5]現行XD用点数換算表!$E$4,IF(J84="ベスト16",[5]現行XD用点数換算表!$F$4,IF(J84="ベスト32",[5]現行XD用点数換算表!$G$4,"")))))))</f>
        <v>0</v>
      </c>
      <c r="L84" s="12" t="s">
        <v>5</v>
      </c>
      <c r="M84" s="8">
        <f>IF(L84="",0,IF(L84="優勝",[6]現行XD用点数換算表!$B$5,IF(L84="準優勝",[6]現行XD用点数換算表!$C$5,IF(L84="ベスト4",[6]現行XD用点数換算表!$D$5,IF(L84="ベスト8",[6]現行XD用点数換算表!$E$5,IF(L84="ベスト16",[6]現行XD用点数換算表!$F$5,IF(L84="ベスト32",[6]現行XD用点数換算表!$G$5,"")))))))</f>
        <v>10</v>
      </c>
      <c r="N84" s="12"/>
      <c r="O84" s="8">
        <f>IF(N84="",0,IF(N84="優勝",[6]現行XD用点数換算表!$B$6,IF(N84="準優勝",[6]現行XD用点数換算表!$C$6,IF(N84="ベスト4",[6]現行XD用点数換算表!$D$6,IF(N84="ベスト8",[6]現行XD用点数換算表!$E$6,IF(N84="ベスト16",[6]現行XD用点数換算表!$F$6,IF(N84="ベスト32",[6]現行XD用点数換算表!$G$6,"")))))))</f>
        <v>0</v>
      </c>
      <c r="P84" s="12"/>
      <c r="Q84" s="8">
        <f>IF(P84="",0,IF(P84="優勝",[6]現行XD用点数換算表!$B$7,IF(P84="準優勝",[6]現行XD用点数換算表!$C$7,IF(P84="ベスト4",[6]現行XD用点数換算表!$D$7,IF(P84="ベスト8",[6]現行XD用点数換算表!$E$7,[6]現行XD用点数換算表!$F$7)))))</f>
        <v>0</v>
      </c>
      <c r="R84" s="12"/>
      <c r="S84" s="8">
        <f>IF(R84="",0,IF(R84="優勝",[6]現行XD用点数換算表!$B$8,IF(R84="準優勝",[6]現行XD用点数換算表!$C$8,IF(R84="ベスト4",[6]現行XD用点数換算表!$D$8,IF(R84="ベスト8",[6]現行XD用点数換算表!$E$8,[6]現行XD用点数換算表!$F$8)))))</f>
        <v>0</v>
      </c>
      <c r="T84" s="12"/>
      <c r="U84" s="14">
        <f>IF(T84="",0,IF(T84="優勝",[6]現行XD用点数換算表!$B$13,IF(T84="準優勝",[6]現行XD用点数換算表!$C$13,IF(T84="ベスト4",[6]現行XD用点数換算表!$D$13,[6]現行XD用点数換算表!$E$13))))</f>
        <v>0</v>
      </c>
      <c r="V84" s="12"/>
      <c r="W84" s="8">
        <f>IF(V84="",0,IF(V84="優勝",[6]現行XD用点数換算表!$B$14,IF(V84="準優勝",[6]現行XD用点数換算表!$C$14,IF(V84="ベスト4",[6]現行XD用点数換算表!$D$14,[6]現行XD用点数換算表!$E$14))))</f>
        <v>0</v>
      </c>
      <c r="X84" s="12"/>
      <c r="Y84" s="8">
        <f>IF(X84="",0,IF(X84="優勝",[5]現行XD用点数換算表!$B$15,IF(X84="準優勝",[5]現行XD用点数換算表!$C$15,IF(X84="ベスト4",[5]現行XD用点数換算表!$D$15,IF(X84="ベスト8",[5]現行XD用点数換算表!$E$15,IF(X84="ベスト16",[5]現行XD用点数換算表!$F$15,IF(X84="ベスト32",[5]現行XD用点数換算表!$G$15,"")))))))</f>
        <v>0</v>
      </c>
      <c r="Z84" s="12"/>
      <c r="AA84" s="8">
        <f>IF(Z84="",0,IF(Z84="優勝",[6]現行XD用点数換算表!$B$16,IF(Z84="準優勝",[6]現行XD用点数換算表!$C$16,IF(Z84="ベスト4",[6]現行XD用点数換算表!$D$16,IF(Z84="ベスト8",[6]現行XD用点数換算表!$E$16,IF(Z84="ベスト16",[6]現行XD用点数換算表!$F$16,IF(Z84="ベスト32",[6]現行XD用点数換算表!$G$16,"")))))))</f>
        <v>0</v>
      </c>
      <c r="AB84" s="12"/>
      <c r="AC84" s="8">
        <f>IF(AB84="",0,IF(AB84="優勝",[6]現行XD用点数換算表!$B$17,IF(AB84="準優勝",[6]現行XD用点数換算表!$C$17,IF(AB84="ベスト4",[6]現行XD用点数換算表!$D$17,IF(AB84="ベスト8",[6]現行XD用点数換算表!$E$17,IF(AB84="ベスト16",[6]現行XD用点数換算表!$F$17,IF(AB84="ベスト32",[6]現行XD用点数換算表!$G$17,"")))))))</f>
        <v>0</v>
      </c>
      <c r="AD84" s="12"/>
      <c r="AE84" s="8">
        <f>IF(AD84="",0,IF(AD84="優勝",[6]現行XD用点数換算表!$B$18,IF(AD84="準優勝",[6]現行XD用点数換算表!$C$18,IF(AD84="ベスト4",[6]現行XD用点数換算表!$D$18,IF(AD84="ベスト8",[6]現行XD用点数換算表!$E$18,[6]現行XD用点数換算表!$F$18)))))</f>
        <v>0</v>
      </c>
      <c r="AF84" s="12"/>
      <c r="AG84" s="8">
        <f>IF(AF84="",0,IF(AF84="優勝",[6]現行XD用点数換算表!$B$19,IF(AF84="準優勝",[6]現行XD用点数換算表!$C$19,IF(AF84="ベスト4",[6]現行XD用点数換算表!$D$19,IF(AF84="ベスト8",[6]現行XD用点数換算表!$E$19,[6]現行XD用点数換算表!$F$19)))))</f>
        <v>0</v>
      </c>
      <c r="AH84" s="8">
        <f t="shared" si="2"/>
        <v>10</v>
      </c>
    </row>
    <row r="85" spans="1:34" ht="15" customHeight="1" x14ac:dyDescent="0.55000000000000004">
      <c r="A85" s="12" t="s">
        <v>109</v>
      </c>
      <c r="B85" s="12" t="s">
        <v>41</v>
      </c>
      <c r="C85" s="12">
        <v>2</v>
      </c>
      <c r="D85" s="25" t="s">
        <v>159</v>
      </c>
      <c r="E85" s="26" t="s">
        <v>160</v>
      </c>
      <c r="F85" s="12"/>
      <c r="G85" s="13">
        <f>IF(F85="",0,IF(F85="優勝",[6]現行XD用点数換算表!$B$2,IF(F85="準優勝",[6]現行XD用点数換算表!$C$2,IF(F85="ベスト4",[6]現行XD用点数換算表!$D$2,[6]現行XD用点数換算表!$E$2))))</f>
        <v>0</v>
      </c>
      <c r="H85" s="12"/>
      <c r="I85" s="8">
        <f>IF(H85="",0,IF(H85="優勝",[6]現行XD用点数換算表!$B$3,IF(H85="準優勝",[6]現行XD用点数換算表!$C$3,IF(H85="ベスト4",[6]現行XD用点数換算表!$D$3,[6]現行XD用点数換算表!$E$3))))</f>
        <v>0</v>
      </c>
      <c r="J85" s="12"/>
      <c r="K85" s="8">
        <f>IF(J85="",0,IF(J85="優勝",[5]現行XD用点数換算表!$B$4,IF(J85="準優勝",[5]現行XD用点数換算表!$C$4,IF(J85="ベスト4",[5]現行XD用点数換算表!$D$4,IF(J85="ベスト8",[5]現行XD用点数換算表!$E$4,IF(J85="ベスト16",[5]現行XD用点数換算表!$F$4,IF(J85="ベスト32",[5]現行XD用点数換算表!$G$4,"")))))))</f>
        <v>0</v>
      </c>
      <c r="L85" s="12" t="s">
        <v>5</v>
      </c>
      <c r="M85" s="8">
        <f>IF(L85="",0,IF(L85="優勝",[6]現行XD用点数換算表!$B$5,IF(L85="準優勝",[6]現行XD用点数換算表!$C$5,IF(L85="ベスト4",[6]現行XD用点数換算表!$D$5,IF(L85="ベスト8",[6]現行XD用点数換算表!$E$5,IF(L85="ベスト16",[6]現行XD用点数換算表!$F$5,IF(L85="ベスト32",[6]現行XD用点数換算表!$G$5,"")))))))</f>
        <v>10</v>
      </c>
      <c r="N85" s="12"/>
      <c r="O85" s="8">
        <f>IF(N85="",0,IF(N85="優勝",[6]現行XD用点数換算表!$B$6,IF(N85="準優勝",[6]現行XD用点数換算表!$C$6,IF(N85="ベスト4",[6]現行XD用点数換算表!$D$6,IF(N85="ベスト8",[6]現行XD用点数換算表!$E$6,IF(N85="ベスト16",[6]現行XD用点数換算表!$F$6,IF(N85="ベスト32",[6]現行XD用点数換算表!$G$6,"")))))))</f>
        <v>0</v>
      </c>
      <c r="P85" s="12"/>
      <c r="Q85" s="8">
        <f>IF(P85="",0,IF(P85="優勝",[6]現行XD用点数換算表!$B$7,IF(P85="準優勝",[6]現行XD用点数換算表!$C$7,IF(P85="ベスト4",[6]現行XD用点数換算表!$D$7,IF(P85="ベスト8",[6]現行XD用点数換算表!$E$7,[6]現行XD用点数換算表!$F$7)))))</f>
        <v>0</v>
      </c>
      <c r="R85" s="12"/>
      <c r="S85" s="8">
        <f>IF(R85="",0,IF(R85="優勝",[6]現行XD用点数換算表!$B$8,IF(R85="準優勝",[6]現行XD用点数換算表!$C$8,IF(R85="ベスト4",[6]現行XD用点数換算表!$D$8,IF(R85="ベスト8",[6]現行XD用点数換算表!$E$8,[6]現行XD用点数換算表!$F$8)))))</f>
        <v>0</v>
      </c>
      <c r="T85" s="12"/>
      <c r="U85" s="14">
        <f>IF(T85="",0,IF(T85="優勝",[6]現行XD用点数換算表!$B$13,IF(T85="準優勝",[6]現行XD用点数換算表!$C$13,IF(T85="ベスト4",[6]現行XD用点数換算表!$D$13,[6]現行XD用点数換算表!$E$13))))</f>
        <v>0</v>
      </c>
      <c r="V85" s="12"/>
      <c r="W85" s="8">
        <f>IF(V85="",0,IF(V85="優勝",[6]現行XD用点数換算表!$B$14,IF(V85="準優勝",[6]現行XD用点数換算表!$C$14,IF(V85="ベスト4",[6]現行XD用点数換算表!$D$14,[6]現行XD用点数換算表!$E$14))))</f>
        <v>0</v>
      </c>
      <c r="X85" s="12"/>
      <c r="Y85" s="8">
        <f>IF(X85="",0,IF(X85="優勝",[5]現行XD用点数換算表!$B$15,IF(X85="準優勝",[5]現行XD用点数換算表!$C$15,IF(X85="ベスト4",[5]現行XD用点数換算表!$D$15,IF(X85="ベスト8",[5]現行XD用点数換算表!$E$15,IF(X85="ベスト16",[5]現行XD用点数換算表!$F$15,IF(X85="ベスト32",[5]現行XD用点数換算表!$G$15,"")))))))</f>
        <v>0</v>
      </c>
      <c r="Z85" s="12"/>
      <c r="AA85" s="8">
        <f>IF(Z85="",0,IF(Z85="優勝",[6]現行XD用点数換算表!$B$16,IF(Z85="準優勝",[6]現行XD用点数換算表!$C$16,IF(Z85="ベスト4",[6]現行XD用点数換算表!$D$16,IF(Z85="ベスト8",[6]現行XD用点数換算表!$E$16,IF(Z85="ベスト16",[6]現行XD用点数換算表!$F$16,IF(Z85="ベスト32",[6]現行XD用点数換算表!$G$16,"")))))))</f>
        <v>0</v>
      </c>
      <c r="AB85" s="12"/>
      <c r="AC85" s="8">
        <f>IF(AB85="",0,IF(AB85="優勝",[6]現行XD用点数換算表!$B$17,IF(AB85="準優勝",[6]現行XD用点数換算表!$C$17,IF(AB85="ベスト4",[6]現行XD用点数換算表!$D$17,IF(AB85="ベスト8",[6]現行XD用点数換算表!$E$17,IF(AB85="ベスト16",[6]現行XD用点数換算表!$F$17,IF(AB85="ベスト32",[6]現行XD用点数換算表!$G$17,"")))))))</f>
        <v>0</v>
      </c>
      <c r="AD85" s="12"/>
      <c r="AE85" s="8">
        <f>IF(AD85="",0,IF(AD85="優勝",[6]現行XD用点数換算表!$B$18,IF(AD85="準優勝",[6]現行XD用点数換算表!$C$18,IF(AD85="ベスト4",[6]現行XD用点数換算表!$D$18,IF(AD85="ベスト8",[6]現行XD用点数換算表!$E$18,[6]現行XD用点数換算表!$F$18)))))</f>
        <v>0</v>
      </c>
      <c r="AF85" s="12"/>
      <c r="AG85" s="8">
        <f>IF(AF85="",0,IF(AF85="優勝",[6]現行XD用点数換算表!$B$19,IF(AF85="準優勝",[6]現行XD用点数換算表!$C$19,IF(AF85="ベスト4",[6]現行XD用点数換算表!$D$19,IF(AF85="ベスト8",[6]現行XD用点数換算表!$E$19,[6]現行XD用点数換算表!$F$19)))))</f>
        <v>0</v>
      </c>
      <c r="AH85" s="8">
        <f t="shared" si="2"/>
        <v>10</v>
      </c>
    </row>
    <row r="86" spans="1:34" ht="15" customHeight="1" x14ac:dyDescent="0.55000000000000004">
      <c r="A86" s="12" t="s">
        <v>110</v>
      </c>
      <c r="B86" s="12" t="s">
        <v>41</v>
      </c>
      <c r="C86" s="12">
        <v>3</v>
      </c>
      <c r="D86" s="25" t="s">
        <v>159</v>
      </c>
      <c r="E86" s="26" t="s">
        <v>160</v>
      </c>
      <c r="F86" s="12"/>
      <c r="G86" s="13">
        <f>IF(F86="",0,IF(F86="優勝",[6]現行XD用点数換算表!$B$2,IF(F86="準優勝",[6]現行XD用点数換算表!$C$2,IF(F86="ベスト4",[6]現行XD用点数換算表!$D$2,[6]現行XD用点数換算表!$E$2))))</f>
        <v>0</v>
      </c>
      <c r="H86" s="12"/>
      <c r="I86" s="8">
        <f>IF(H86="",0,IF(H86="優勝",[6]現行XD用点数換算表!$B$3,IF(H86="準優勝",[6]現行XD用点数換算表!$C$3,IF(H86="ベスト4",[6]現行XD用点数換算表!$D$3,[6]現行XD用点数換算表!$E$3))))</f>
        <v>0</v>
      </c>
      <c r="J86" s="12"/>
      <c r="K86" s="8">
        <f>IF(J86="",0,IF(J86="優勝",[5]現行XD用点数換算表!$B$4,IF(J86="準優勝",[5]現行XD用点数換算表!$C$4,IF(J86="ベスト4",[5]現行XD用点数換算表!$D$4,IF(J86="ベスト8",[5]現行XD用点数換算表!$E$4,IF(J86="ベスト16",[5]現行XD用点数換算表!$F$4,IF(J86="ベスト32",[5]現行XD用点数換算表!$G$4,"")))))))</f>
        <v>0</v>
      </c>
      <c r="L86" s="12" t="s">
        <v>5</v>
      </c>
      <c r="M86" s="8">
        <f>IF(L86="",0,IF(L86="優勝",[6]現行XD用点数換算表!$B$5,IF(L86="準優勝",[6]現行XD用点数換算表!$C$5,IF(L86="ベスト4",[6]現行XD用点数換算表!$D$5,IF(L86="ベスト8",[6]現行XD用点数換算表!$E$5,IF(L86="ベスト16",[6]現行XD用点数換算表!$F$5,IF(L86="ベスト32",[6]現行XD用点数換算表!$G$5,"")))))))</f>
        <v>10</v>
      </c>
      <c r="N86" s="12"/>
      <c r="O86" s="8">
        <f>IF(N86="",0,IF(N86="優勝",[6]現行XD用点数換算表!$B$6,IF(N86="準優勝",[6]現行XD用点数換算表!$C$6,IF(N86="ベスト4",[6]現行XD用点数換算表!$D$6,IF(N86="ベスト8",[6]現行XD用点数換算表!$E$6,IF(N86="ベスト16",[6]現行XD用点数換算表!$F$6,IF(N86="ベスト32",[6]現行XD用点数換算表!$G$6,"")))))))</f>
        <v>0</v>
      </c>
      <c r="P86" s="12"/>
      <c r="Q86" s="8">
        <f>IF(P86="",0,IF(P86="優勝",[6]現行XD用点数換算表!$B$7,IF(P86="準優勝",[6]現行XD用点数換算表!$C$7,IF(P86="ベスト4",[6]現行XD用点数換算表!$D$7,IF(P86="ベスト8",[6]現行XD用点数換算表!$E$7,[6]現行XD用点数換算表!$F$7)))))</f>
        <v>0</v>
      </c>
      <c r="R86" s="12"/>
      <c r="S86" s="8">
        <f>IF(R86="",0,IF(R86="優勝",[6]現行XD用点数換算表!$B$8,IF(R86="準優勝",[6]現行XD用点数換算表!$C$8,IF(R86="ベスト4",[6]現行XD用点数換算表!$D$8,IF(R86="ベスト8",[6]現行XD用点数換算表!$E$8,[6]現行XD用点数換算表!$F$8)))))</f>
        <v>0</v>
      </c>
      <c r="T86" s="12"/>
      <c r="U86" s="14">
        <f>IF(T86="",0,IF(T86="優勝",[6]現行XD用点数換算表!$B$13,IF(T86="準優勝",[6]現行XD用点数換算表!$C$13,IF(T86="ベスト4",[6]現行XD用点数換算表!$D$13,[6]現行XD用点数換算表!$E$13))))</f>
        <v>0</v>
      </c>
      <c r="V86" s="12"/>
      <c r="W86" s="8">
        <f>IF(V86="",0,IF(V86="優勝",[6]現行XD用点数換算表!$B$14,IF(V86="準優勝",[6]現行XD用点数換算表!$C$14,IF(V86="ベスト4",[6]現行XD用点数換算表!$D$14,[6]現行XD用点数換算表!$E$14))))</f>
        <v>0</v>
      </c>
      <c r="X86" s="12"/>
      <c r="Y86" s="8">
        <f>IF(X86="",0,IF(X86="優勝",[5]現行XD用点数換算表!$B$15,IF(X86="準優勝",[5]現行XD用点数換算表!$C$15,IF(X86="ベスト4",[5]現行XD用点数換算表!$D$15,IF(X86="ベスト8",[5]現行XD用点数換算表!$E$15,IF(X86="ベスト16",[5]現行XD用点数換算表!$F$15,IF(X86="ベスト32",[5]現行XD用点数換算表!$G$15,"")))))))</f>
        <v>0</v>
      </c>
      <c r="Z86" s="12"/>
      <c r="AA86" s="8">
        <f>IF(Z86="",0,IF(Z86="優勝",[6]現行XD用点数換算表!$B$16,IF(Z86="準優勝",[6]現行XD用点数換算表!$C$16,IF(Z86="ベスト4",[6]現行XD用点数換算表!$D$16,IF(Z86="ベスト8",[6]現行XD用点数換算表!$E$16,IF(Z86="ベスト16",[6]現行XD用点数換算表!$F$16,IF(Z86="ベスト32",[6]現行XD用点数換算表!$G$16,"")))))))</f>
        <v>0</v>
      </c>
      <c r="AB86" s="12"/>
      <c r="AC86" s="8">
        <f>IF(AB86="",0,IF(AB86="優勝",[6]現行XD用点数換算表!$B$17,IF(AB86="準優勝",[6]現行XD用点数換算表!$C$17,IF(AB86="ベスト4",[6]現行XD用点数換算表!$D$17,IF(AB86="ベスト8",[6]現行XD用点数換算表!$E$17,IF(AB86="ベスト16",[6]現行XD用点数換算表!$F$17,IF(AB86="ベスト32",[6]現行XD用点数換算表!$G$17,"")))))))</f>
        <v>0</v>
      </c>
      <c r="AD86" s="12"/>
      <c r="AE86" s="8">
        <f>IF(AD86="",0,IF(AD86="優勝",[6]現行XD用点数換算表!$B$18,IF(AD86="準優勝",[6]現行XD用点数換算表!$C$18,IF(AD86="ベスト4",[6]現行XD用点数換算表!$D$18,IF(AD86="ベスト8",[6]現行XD用点数換算表!$E$18,[6]現行XD用点数換算表!$F$18)))))</f>
        <v>0</v>
      </c>
      <c r="AF86" s="12"/>
      <c r="AG86" s="8">
        <f>IF(AF86="",0,IF(AF86="優勝",[6]現行XD用点数換算表!$B$19,IF(AF86="準優勝",[6]現行XD用点数換算表!$C$19,IF(AF86="ベスト4",[6]現行XD用点数換算表!$D$19,IF(AF86="ベスト8",[6]現行XD用点数換算表!$E$19,[6]現行XD用点数換算表!$F$19)))))</f>
        <v>0</v>
      </c>
      <c r="AH86" s="8">
        <f t="shared" si="2"/>
        <v>10</v>
      </c>
    </row>
    <row r="87" spans="1:34" ht="15" customHeight="1" x14ac:dyDescent="0.55000000000000004">
      <c r="A87" s="12" t="s">
        <v>199</v>
      </c>
      <c r="B87" s="12" t="s">
        <v>190</v>
      </c>
      <c r="C87" s="12">
        <v>4</v>
      </c>
      <c r="D87" s="29" t="s">
        <v>200</v>
      </c>
      <c r="E87" s="40" t="s">
        <v>34</v>
      </c>
      <c r="F87" s="12"/>
      <c r="G87" s="13">
        <f>IF(F87="",0,IF(F87="優勝",[1]現行XD用点数換算表!$B$2,IF(F87="準優勝",[1]現行XD用点数換算表!$C$2,IF(F87="ベスト4",[1]現行XD用点数換算表!$D$2,[1]現行XD用点数換算表!$E$2))))</f>
        <v>0</v>
      </c>
      <c r="H87" s="12"/>
      <c r="I87" s="8">
        <f>IF(H87="",0,IF(H87="優勝",[1]現行XD用点数換算表!$B$3,IF(H87="準優勝",[1]現行XD用点数換算表!$C$3,IF(H87="ベスト4",[1]現行XD用点数換算表!$D$3,[1]現行XD用点数換算表!$E$3))))</f>
        <v>0</v>
      </c>
      <c r="J87" s="12"/>
      <c r="K87" s="8">
        <f>IF(J87="",0,IF(J87="優勝",[2]現行XD用点数換算表!$B$4,IF(J87="準優勝",[2]現行XD用点数換算表!$C$4,IF(J87="ベスト4",[2]現行XD用点数換算表!$D$4,IF(J87="ベスト8",[2]現行XD用点数換算表!$E$4,IF(J87="ベスト16",[2]現行XD用点数換算表!$F$4,IF(J87="ベスト32",[2]現行XD用点数換算表!$G$4,"")))))))</f>
        <v>0</v>
      </c>
      <c r="L87" s="12" t="s">
        <v>5</v>
      </c>
      <c r="M87" s="8">
        <f>IF(L87="",0,IF(L87="優勝",[1]現行XD用点数換算表!$B$5,IF(L87="準優勝",[1]現行XD用点数換算表!$C$5,IF(L87="ベスト4",[1]現行XD用点数換算表!$D$5,IF(L87="ベスト8",[1]現行XD用点数換算表!$E$5,IF(L87="ベスト16",[1]現行XD用点数換算表!$F$5,IF(L87="ベスト32",[1]現行XD用点数換算表!$G$5,"")))))))</f>
        <v>10</v>
      </c>
      <c r="N87" s="12"/>
      <c r="O87" s="8">
        <f>IF(N87="",0,IF(N87="優勝",[1]現行XD用点数換算表!$B$6,IF(N87="準優勝",[1]現行XD用点数換算表!$C$6,IF(N87="ベスト4",[1]現行XD用点数換算表!$D$6,IF(N87="ベスト8",[1]現行XD用点数換算表!$E$6,IF(N87="ベスト16",[1]現行XD用点数換算表!$F$6,IF(N87="ベスト32",[1]現行XD用点数換算表!$G$6,"")))))))</f>
        <v>0</v>
      </c>
      <c r="P87" s="12"/>
      <c r="Q87" s="8">
        <f>IF(P87="",0,IF(P87="優勝",[1]現行XD用点数換算表!$B$7,IF(P87="準優勝",[1]現行XD用点数換算表!$C$7,IF(P87="ベスト4",[1]現行XD用点数換算表!$D$7,IF(P87="ベスト8",[1]現行XD用点数換算表!$E$7,[1]現行XD用点数換算表!$F$7)))))</f>
        <v>0</v>
      </c>
      <c r="R87" s="12"/>
      <c r="S87" s="8">
        <f>IF(R87="",0,IF(R87="優勝",[1]現行XD用点数換算表!$B$8,IF(R87="準優勝",[1]現行XD用点数換算表!$C$8,IF(R87="ベスト4",[1]現行XD用点数換算表!$D$8,IF(R87="ベスト8",[1]現行XD用点数換算表!$E$8,[1]現行XD用点数換算表!$F$8)))))</f>
        <v>0</v>
      </c>
      <c r="T87" s="12"/>
      <c r="U87" s="14">
        <f>IF(T87="",0,IF(T87="優勝",[1]現行XD用点数換算表!$B$13,IF(T87="準優勝",[1]現行XD用点数換算表!$C$13,IF(T87="ベスト4",[1]現行XD用点数換算表!$D$13,[1]現行XD用点数換算表!$E$13))))</f>
        <v>0</v>
      </c>
      <c r="V87" s="12"/>
      <c r="W87" s="8">
        <f>IF(V87="",0,IF(V87="優勝",[1]現行XD用点数換算表!$B$14,IF(V87="準優勝",[1]現行XD用点数換算表!$C$14,IF(V87="ベスト4",[1]現行XD用点数換算表!$D$14,[1]現行XD用点数換算表!$E$14))))</f>
        <v>0</v>
      </c>
      <c r="X87" s="12"/>
      <c r="Y87" s="8">
        <f>IF(X87="",0,IF(X87="優勝",[2]現行XD用点数換算表!$B$15,IF(X87="準優勝",[2]現行XD用点数換算表!$C$15,IF(X87="ベスト4",[2]現行XD用点数換算表!$D$15,IF(X87="ベスト8",[2]現行XD用点数換算表!$E$15,IF(X87="ベスト16",[2]現行XD用点数換算表!$F$15,IF(X87="ベスト32",[2]現行XD用点数換算表!$G$15,"")))))))</f>
        <v>0</v>
      </c>
      <c r="Z87" s="12"/>
      <c r="AA87" s="8">
        <f>IF(Z87="",0,IF(Z87="優勝",[1]現行XD用点数換算表!$B$16,IF(Z87="準優勝",[1]現行XD用点数換算表!$C$16,IF(Z87="ベスト4",[1]現行XD用点数換算表!$D$16,IF(Z87="ベスト8",[1]現行XD用点数換算表!$E$16,IF(Z87="ベスト16",[1]現行XD用点数換算表!$F$16,IF(Z87="ベスト32",[1]現行XD用点数換算表!$G$16,"")))))))</f>
        <v>0</v>
      </c>
      <c r="AB87" s="12"/>
      <c r="AC87" s="8">
        <f>IF(AB87="",0,IF(AB87="優勝",[1]現行XD用点数換算表!$B$17,IF(AB87="準優勝",[1]現行XD用点数換算表!$C$17,IF(AB87="ベスト4",[1]現行XD用点数換算表!$D$17,IF(AB87="ベスト8",[1]現行XD用点数換算表!$E$17,IF(AB87="ベスト16",[1]現行XD用点数換算表!$F$17,IF(AB87="ベスト32",[1]現行XD用点数換算表!$G$17,"")))))))</f>
        <v>0</v>
      </c>
      <c r="AD87" s="12"/>
      <c r="AE87" s="8">
        <f>IF(AD87="",0,IF(AD87="優勝",[1]現行XD用点数換算表!$B$18,IF(AD87="準優勝",[1]現行XD用点数換算表!$C$18,IF(AD87="ベスト4",[1]現行XD用点数換算表!$D$18,IF(AD87="ベスト8",[1]現行XD用点数換算表!$E$18,[1]現行XD用点数換算表!$F$18)))))</f>
        <v>0</v>
      </c>
      <c r="AF87" s="12"/>
      <c r="AG87" s="8">
        <f>IF(AF87="",0,IF(AF87="優勝",[1]現行XD用点数換算表!$B$19,IF(AF87="準優勝",[1]現行XD用点数換算表!$C$19,IF(AF87="ベスト4",[1]現行XD用点数換算表!$D$19,IF(AF87="ベスト8",[1]現行XD用点数換算表!$E$19,[1]現行XD用点数換算表!$F$19)))))</f>
        <v>0</v>
      </c>
      <c r="AH87" s="8">
        <f t="shared" si="2"/>
        <v>10</v>
      </c>
    </row>
    <row r="88" spans="1:34" ht="15" customHeight="1" x14ac:dyDescent="0.55000000000000004">
      <c r="A88" s="12"/>
      <c r="B88" s="12"/>
      <c r="C88" s="12"/>
      <c r="D88" s="12"/>
      <c r="E88" s="12"/>
      <c r="F88" s="12"/>
      <c r="G88" s="13">
        <f>IF(F88="",0,IF(F88="優勝",現行XD用点数換算表!$B$2,IF(F88="準優勝",現行XD用点数換算表!$C$2,IF(F88="ベスト4",現行XD用点数換算表!$D$2,現行XD用点数換算表!$E$2))))</f>
        <v>0</v>
      </c>
      <c r="H88" s="12"/>
      <c r="I88" s="8">
        <f>IF(H88="",0,IF(H88="優勝",現行XD用点数換算表!$B$3,IF(H88="準優勝",現行XD用点数換算表!$C$3,IF(H88="ベスト4",現行XD用点数換算表!$D$3,現行XD用点数換算表!$E$3))))</f>
        <v>0</v>
      </c>
      <c r="J88" s="12"/>
      <c r="K88" s="8">
        <f>IF(J88="",0,IF(J88="優勝",[5]現行XD用点数換算表!$B$4,IF(J88="準優勝",[5]現行XD用点数換算表!$C$4,IF(J88="ベスト4",[5]現行XD用点数換算表!$D$4,IF(J88="ベスト8",[5]現行XD用点数換算表!$E$4,IF(J88="ベスト16",[5]現行XD用点数換算表!$F$4,IF(J88="ベスト32",[5]現行XD用点数換算表!$G$4,"")))))))</f>
        <v>0</v>
      </c>
      <c r="L88" s="12"/>
      <c r="M88" s="8">
        <f>IF(L88="",0,IF(L88="優勝",現行XD用点数換算表!$B$5,IF(L88="準優勝",現行XD用点数換算表!$C$5,IF(L88="ベスト4",現行XD用点数換算表!$D$5,IF(L88="ベスト8",現行XD用点数換算表!$E$5,IF(L88="ベスト16",現行XD用点数換算表!$F$5,IF(L88="ベスト32",現行XD用点数換算表!$G$5,"")))))))</f>
        <v>0</v>
      </c>
      <c r="N88" s="12"/>
      <c r="O88" s="8">
        <f>IF(N88="",0,IF(N88="優勝",現行XD用点数換算表!$B$6,IF(N88="準優勝",現行XD用点数換算表!$C$6,IF(N88="ベスト4",現行XD用点数換算表!$D$6,IF(N88="ベスト8",現行XD用点数換算表!$E$6,IF(N88="ベスト16",現行XD用点数換算表!$F$6,IF(N88="ベスト32",現行XD用点数換算表!$G$6,"")))))))</f>
        <v>0</v>
      </c>
      <c r="P88" s="12"/>
      <c r="Q88" s="8">
        <f>IF(P88="",0,IF(P88="優勝",現行XD用点数換算表!$B$7,IF(P88="準優勝",現行XD用点数換算表!$C$7,IF(P88="ベスト4",現行XD用点数換算表!$D$7,IF(P88="ベスト8",現行XD用点数換算表!$E$7,現行XD用点数換算表!$F$7)))))</f>
        <v>0</v>
      </c>
      <c r="R88" s="12"/>
      <c r="S88" s="8">
        <f>IF(R88="",0,IF(R88="優勝",現行XD用点数換算表!$B$8,IF(R88="準優勝",現行XD用点数換算表!$C$8,IF(R88="ベスト4",現行XD用点数換算表!$D$8,IF(R88="ベスト8",現行XD用点数換算表!$E$8,現行XD用点数換算表!$F$8)))))</f>
        <v>0</v>
      </c>
      <c r="T88" s="12"/>
      <c r="U88" s="14">
        <f>IF(T88="",0,IF(T88="優勝",現行XD用点数換算表!$B$13,IF(T88="準優勝",現行XD用点数換算表!$C$13,IF(T88="ベスト4",現行XD用点数換算表!$D$13,現行XD用点数換算表!$E$13))))</f>
        <v>0</v>
      </c>
      <c r="V88" s="12"/>
      <c r="W88" s="8">
        <f>IF(V88="",0,IF(V88="優勝",現行XD用点数換算表!$B$14,IF(V88="準優勝",現行XD用点数換算表!$C$14,IF(V88="ベスト4",現行XD用点数換算表!$D$14,現行XD用点数換算表!$E$14))))</f>
        <v>0</v>
      </c>
      <c r="X88" s="12"/>
      <c r="Y88" s="8">
        <f>IF(X88="",0,IF(X88="優勝",[5]現行XD用点数換算表!$B$15,IF(X88="準優勝",[5]現行XD用点数換算表!$C$15,IF(X88="ベスト4",[5]現行XD用点数換算表!$D$15,IF(X88="ベスト8",[5]現行XD用点数換算表!$E$15,IF(X88="ベスト16",[5]現行XD用点数換算表!$F$15,IF(X88="ベスト32",[5]現行XD用点数換算表!$G$15,"")))))))</f>
        <v>0</v>
      </c>
      <c r="Z88" s="12"/>
      <c r="AA88" s="8">
        <f>IF(Z88="",0,IF(Z88="優勝",現行XD用点数換算表!$B$16,IF(Z88="準優勝",現行XD用点数換算表!$C$16,IF(Z88="ベスト4",現行XD用点数換算表!$D$16,IF(Z88="ベスト8",現行XD用点数換算表!$E$16,IF(Z88="ベスト16",現行XD用点数換算表!$F$16,IF(Z88="ベスト32",現行XD用点数換算表!$G$16,"")))))))</f>
        <v>0</v>
      </c>
      <c r="AB88" s="12"/>
      <c r="AC88" s="8">
        <f>IF(AB88="",0,IF(AB88="優勝",現行XD用点数換算表!$B$17,IF(AB88="準優勝",現行XD用点数換算表!$C$17,IF(AB88="ベスト4",現行XD用点数換算表!$D$17,IF(AB88="ベスト8",現行XD用点数換算表!$E$17,IF(AB88="ベスト16",現行XD用点数換算表!$F$17,IF(AB88="ベスト32",現行XD用点数換算表!$G$17,"")))))))</f>
        <v>0</v>
      </c>
      <c r="AD88" s="12"/>
      <c r="AE88" s="8">
        <f>IF(AD88="",0,IF(AD88="優勝",現行XD用点数換算表!$B$18,IF(AD88="準優勝",現行XD用点数換算表!$C$18,IF(AD88="ベスト4",現行XD用点数換算表!$D$18,IF(AD88="ベスト8",現行XD用点数換算表!$E$18,現行XD用点数換算表!$F$18)))))</f>
        <v>0</v>
      </c>
      <c r="AF88" s="12"/>
      <c r="AG88" s="8">
        <f>IF(AF88="",0,IF(AF88="優勝",現行XD用点数換算表!$B$19,IF(AF88="準優勝",現行XD用点数換算表!$C$19,IF(AF88="ベスト4",現行XD用点数換算表!$D$19,IF(AF88="ベスト8",現行XD用点数換算表!$E$19,現行XD用点数換算表!$F$19)))))</f>
        <v>0</v>
      </c>
      <c r="AH88" s="8">
        <f t="shared" ref="AH88:AH99" si="3">MAX(G88,I88)+SUM(K88:S88)+MAX(U88,W88)+SUM(Y88:AG88)</f>
        <v>0</v>
      </c>
    </row>
    <row r="89" spans="1:34" ht="15" customHeight="1" x14ac:dyDescent="0.55000000000000004">
      <c r="A89" s="12"/>
      <c r="B89" s="12"/>
      <c r="C89" s="12"/>
      <c r="D89" s="12"/>
      <c r="E89" s="12"/>
      <c r="F89" s="12"/>
      <c r="G89" s="13">
        <f>IF(F89="",0,IF(F89="優勝",現行XD用点数換算表!$B$2,IF(F89="準優勝",現行XD用点数換算表!$C$2,IF(F89="ベスト4",現行XD用点数換算表!$D$2,現行XD用点数換算表!$E$2))))</f>
        <v>0</v>
      </c>
      <c r="H89" s="12"/>
      <c r="I89" s="8">
        <f>IF(H89="",0,IF(H89="優勝",現行XD用点数換算表!$B$3,IF(H89="準優勝",現行XD用点数換算表!$C$3,IF(H89="ベスト4",現行XD用点数換算表!$D$3,現行XD用点数換算表!$E$3))))</f>
        <v>0</v>
      </c>
      <c r="J89" s="12"/>
      <c r="K89" s="8">
        <f>IF(J89="",0,IF(J89="優勝",[5]現行XD用点数換算表!$B$4,IF(J89="準優勝",[5]現行XD用点数換算表!$C$4,IF(J89="ベスト4",[5]現行XD用点数換算表!$D$4,IF(J89="ベスト8",[5]現行XD用点数換算表!$E$4,IF(J89="ベスト16",[5]現行XD用点数換算表!$F$4,IF(J89="ベスト32",[5]現行XD用点数換算表!$G$4,"")))))))</f>
        <v>0</v>
      </c>
      <c r="L89" s="12"/>
      <c r="M89" s="8">
        <f>IF(L89="",0,IF(L89="優勝",現行XD用点数換算表!$B$5,IF(L89="準優勝",現行XD用点数換算表!$C$5,IF(L89="ベスト4",現行XD用点数換算表!$D$5,IF(L89="ベスト8",現行XD用点数換算表!$E$5,IF(L89="ベスト16",現行XD用点数換算表!$F$5,IF(L89="ベスト32",現行XD用点数換算表!$G$5,"")))))))</f>
        <v>0</v>
      </c>
      <c r="N89" s="12"/>
      <c r="O89" s="8">
        <f>IF(N89="",0,IF(N89="優勝",現行XD用点数換算表!$B$6,IF(N89="準優勝",現行XD用点数換算表!$C$6,IF(N89="ベスト4",現行XD用点数換算表!$D$6,IF(N89="ベスト8",現行XD用点数換算表!$E$6,IF(N89="ベスト16",現行XD用点数換算表!$F$6,IF(N89="ベスト32",現行XD用点数換算表!$G$6,"")))))))</f>
        <v>0</v>
      </c>
      <c r="P89" s="12"/>
      <c r="Q89" s="8">
        <f>IF(P89="",0,IF(P89="優勝",現行XD用点数換算表!$B$7,IF(P89="準優勝",現行XD用点数換算表!$C$7,IF(P89="ベスト4",現行XD用点数換算表!$D$7,IF(P89="ベスト8",現行XD用点数換算表!$E$7,現行XD用点数換算表!$F$7)))))</f>
        <v>0</v>
      </c>
      <c r="R89" s="12"/>
      <c r="S89" s="8">
        <f>IF(R89="",0,IF(R89="優勝",現行XD用点数換算表!$B$8,IF(R89="準優勝",現行XD用点数換算表!$C$8,IF(R89="ベスト4",現行XD用点数換算表!$D$8,IF(R89="ベスト8",現行XD用点数換算表!$E$8,現行XD用点数換算表!$F$8)))))</f>
        <v>0</v>
      </c>
      <c r="T89" s="12"/>
      <c r="U89" s="14">
        <f>IF(T89="",0,IF(T89="優勝",現行XD用点数換算表!$B$13,IF(T89="準優勝",現行XD用点数換算表!$C$13,IF(T89="ベスト4",現行XD用点数換算表!$D$13,現行XD用点数換算表!$E$13))))</f>
        <v>0</v>
      </c>
      <c r="V89" s="12"/>
      <c r="W89" s="8">
        <f>IF(V89="",0,IF(V89="優勝",現行XD用点数換算表!$B$14,IF(V89="準優勝",現行XD用点数換算表!$C$14,IF(V89="ベスト4",現行XD用点数換算表!$D$14,現行XD用点数換算表!$E$14))))</f>
        <v>0</v>
      </c>
      <c r="X89" s="12"/>
      <c r="Y89" s="8">
        <f>IF(X89="",0,IF(X89="優勝",[5]現行XD用点数換算表!$B$15,IF(X89="準優勝",[5]現行XD用点数換算表!$C$15,IF(X89="ベスト4",[5]現行XD用点数換算表!$D$15,IF(X89="ベスト8",[5]現行XD用点数換算表!$E$15,IF(X89="ベスト16",[5]現行XD用点数換算表!$F$15,IF(X89="ベスト32",[5]現行XD用点数換算表!$G$15,"")))))))</f>
        <v>0</v>
      </c>
      <c r="Z89" s="12"/>
      <c r="AA89" s="8">
        <f>IF(Z89="",0,IF(Z89="優勝",現行XD用点数換算表!$B$16,IF(Z89="準優勝",現行XD用点数換算表!$C$16,IF(Z89="ベスト4",現行XD用点数換算表!$D$16,IF(Z89="ベスト8",現行XD用点数換算表!$E$16,IF(Z89="ベスト16",現行XD用点数換算表!$F$16,IF(Z89="ベスト32",現行XD用点数換算表!$G$16,"")))))))</f>
        <v>0</v>
      </c>
      <c r="AB89" s="12"/>
      <c r="AC89" s="8">
        <f>IF(AB89="",0,IF(AB89="優勝",現行XD用点数換算表!$B$17,IF(AB89="準優勝",現行XD用点数換算表!$C$17,IF(AB89="ベスト4",現行XD用点数換算表!$D$17,IF(AB89="ベスト8",現行XD用点数換算表!$E$17,IF(AB89="ベスト16",現行XD用点数換算表!$F$17,IF(AB89="ベスト32",現行XD用点数換算表!$G$17,"")))))))</f>
        <v>0</v>
      </c>
      <c r="AD89" s="12"/>
      <c r="AE89" s="8">
        <f>IF(AD89="",0,IF(AD89="優勝",現行XD用点数換算表!$B$18,IF(AD89="準優勝",現行XD用点数換算表!$C$18,IF(AD89="ベスト4",現行XD用点数換算表!$D$18,IF(AD89="ベスト8",現行XD用点数換算表!$E$18,現行XD用点数換算表!$F$18)))))</f>
        <v>0</v>
      </c>
      <c r="AF89" s="12"/>
      <c r="AG89" s="8">
        <f>IF(AF89="",0,IF(AF89="優勝",現行XD用点数換算表!$B$19,IF(AF89="準優勝",現行XD用点数換算表!$C$19,IF(AF89="ベスト4",現行XD用点数換算表!$D$19,IF(AF89="ベスト8",現行XD用点数換算表!$E$19,現行XD用点数換算表!$F$19)))))</f>
        <v>0</v>
      </c>
      <c r="AH89" s="8">
        <f t="shared" si="3"/>
        <v>0</v>
      </c>
    </row>
    <row r="90" spans="1:34" ht="15" customHeight="1" x14ac:dyDescent="0.55000000000000004">
      <c r="A90" s="12"/>
      <c r="B90" s="12"/>
      <c r="C90" s="12"/>
      <c r="D90" s="12"/>
      <c r="E90" s="12"/>
      <c r="F90" s="12"/>
      <c r="G90" s="13">
        <f>IF(F90="",0,IF(F90="優勝",現行XD用点数換算表!$B$2,IF(F90="準優勝",現行XD用点数換算表!$C$2,IF(F90="ベスト4",現行XD用点数換算表!$D$2,現行XD用点数換算表!$E$2))))</f>
        <v>0</v>
      </c>
      <c r="H90" s="12"/>
      <c r="I90" s="8">
        <f>IF(H90="",0,IF(H90="優勝",現行XD用点数換算表!$B$3,IF(H90="準優勝",現行XD用点数換算表!$C$3,IF(H90="ベスト4",現行XD用点数換算表!$D$3,現行XD用点数換算表!$E$3))))</f>
        <v>0</v>
      </c>
      <c r="J90" s="12"/>
      <c r="K90" s="8">
        <f>IF(J90="",0,IF(J90="優勝",[5]現行XD用点数換算表!$B$4,IF(J90="準優勝",[5]現行XD用点数換算表!$C$4,IF(J90="ベスト4",[5]現行XD用点数換算表!$D$4,IF(J90="ベスト8",[5]現行XD用点数換算表!$E$4,IF(J90="ベスト16",[5]現行XD用点数換算表!$F$4,IF(J90="ベスト32",[5]現行XD用点数換算表!$G$4,"")))))))</f>
        <v>0</v>
      </c>
      <c r="L90" s="12"/>
      <c r="M90" s="8">
        <f>IF(L90="",0,IF(L90="優勝",現行XD用点数換算表!$B$5,IF(L90="準優勝",現行XD用点数換算表!$C$5,IF(L90="ベスト4",現行XD用点数換算表!$D$5,IF(L90="ベスト8",現行XD用点数換算表!$E$5,IF(L90="ベスト16",現行XD用点数換算表!$F$5,IF(L90="ベスト32",現行XD用点数換算表!$G$5,"")))))))</f>
        <v>0</v>
      </c>
      <c r="N90" s="12"/>
      <c r="O90" s="8">
        <f>IF(N90="",0,IF(N90="優勝",現行XD用点数換算表!$B$6,IF(N90="準優勝",現行XD用点数換算表!$C$6,IF(N90="ベスト4",現行XD用点数換算表!$D$6,IF(N90="ベスト8",現行XD用点数換算表!$E$6,IF(N90="ベスト16",現行XD用点数換算表!$F$6,IF(N90="ベスト32",現行XD用点数換算表!$G$6,"")))))))</f>
        <v>0</v>
      </c>
      <c r="P90" s="12"/>
      <c r="Q90" s="8">
        <f>IF(P90="",0,IF(P90="優勝",現行XD用点数換算表!$B$7,IF(P90="準優勝",現行XD用点数換算表!$C$7,IF(P90="ベスト4",現行XD用点数換算表!$D$7,IF(P90="ベスト8",現行XD用点数換算表!$E$7,現行XD用点数換算表!$F$7)))))</f>
        <v>0</v>
      </c>
      <c r="R90" s="12"/>
      <c r="S90" s="8">
        <f>IF(R90="",0,IF(R90="優勝",現行XD用点数換算表!$B$8,IF(R90="準優勝",現行XD用点数換算表!$C$8,IF(R90="ベスト4",現行XD用点数換算表!$D$8,IF(R90="ベスト8",現行XD用点数換算表!$E$8,現行XD用点数換算表!$F$8)))))</f>
        <v>0</v>
      </c>
      <c r="T90" s="12"/>
      <c r="U90" s="14">
        <f>IF(T90="",0,IF(T90="優勝",現行XD用点数換算表!$B$13,IF(T90="準優勝",現行XD用点数換算表!$C$13,IF(T90="ベスト4",現行XD用点数換算表!$D$13,現行XD用点数換算表!$E$13))))</f>
        <v>0</v>
      </c>
      <c r="V90" s="12"/>
      <c r="W90" s="8">
        <f>IF(V90="",0,IF(V90="優勝",現行XD用点数換算表!$B$14,IF(V90="準優勝",現行XD用点数換算表!$C$14,IF(V90="ベスト4",現行XD用点数換算表!$D$14,現行XD用点数換算表!$E$14))))</f>
        <v>0</v>
      </c>
      <c r="X90" s="12"/>
      <c r="Y90" s="8">
        <f>IF(X90="",0,IF(X90="優勝",[5]現行XD用点数換算表!$B$15,IF(X90="準優勝",[5]現行XD用点数換算表!$C$15,IF(X90="ベスト4",[5]現行XD用点数換算表!$D$15,IF(X90="ベスト8",[5]現行XD用点数換算表!$E$15,IF(X90="ベスト16",[5]現行XD用点数換算表!$F$15,IF(X90="ベスト32",[5]現行XD用点数換算表!$G$15,"")))))))</f>
        <v>0</v>
      </c>
      <c r="Z90" s="12"/>
      <c r="AA90" s="8">
        <f>IF(Z90="",0,IF(Z90="優勝",現行XD用点数換算表!$B$16,IF(Z90="準優勝",現行XD用点数換算表!$C$16,IF(Z90="ベスト4",現行XD用点数換算表!$D$16,IF(Z90="ベスト8",現行XD用点数換算表!$E$16,IF(Z90="ベスト16",現行XD用点数換算表!$F$16,IF(Z90="ベスト32",現行XD用点数換算表!$G$16,"")))))))</f>
        <v>0</v>
      </c>
      <c r="AB90" s="12"/>
      <c r="AC90" s="8">
        <f>IF(AB90="",0,IF(AB90="優勝",現行XD用点数換算表!$B$17,IF(AB90="準優勝",現行XD用点数換算表!$C$17,IF(AB90="ベスト4",現行XD用点数換算表!$D$17,IF(AB90="ベスト8",現行XD用点数換算表!$E$17,IF(AB90="ベスト16",現行XD用点数換算表!$F$17,IF(AB90="ベスト32",現行XD用点数換算表!$G$17,"")))))))</f>
        <v>0</v>
      </c>
      <c r="AD90" s="12"/>
      <c r="AE90" s="8">
        <f>IF(AD90="",0,IF(AD90="優勝",現行XD用点数換算表!$B$18,IF(AD90="準優勝",現行XD用点数換算表!$C$18,IF(AD90="ベスト4",現行XD用点数換算表!$D$18,IF(AD90="ベスト8",現行XD用点数換算表!$E$18,現行XD用点数換算表!$F$18)))))</f>
        <v>0</v>
      </c>
      <c r="AF90" s="12"/>
      <c r="AG90" s="8">
        <f>IF(AF90="",0,IF(AF90="優勝",現行XD用点数換算表!$B$19,IF(AF90="準優勝",現行XD用点数換算表!$C$19,IF(AF90="ベスト4",現行XD用点数換算表!$D$19,IF(AF90="ベスト8",現行XD用点数換算表!$E$19,現行XD用点数換算表!$F$19)))))</f>
        <v>0</v>
      </c>
      <c r="AH90" s="8">
        <f t="shared" si="3"/>
        <v>0</v>
      </c>
    </row>
    <row r="91" spans="1:34" ht="15" customHeight="1" x14ac:dyDescent="0.55000000000000004">
      <c r="A91" s="12"/>
      <c r="B91" s="12"/>
      <c r="C91" s="12"/>
      <c r="D91" s="12"/>
      <c r="E91" s="12"/>
      <c r="F91" s="12"/>
      <c r="G91" s="13">
        <f>IF(F91="",0,IF(F91="優勝",現行XD用点数換算表!$B$2,IF(F91="準優勝",現行XD用点数換算表!$C$2,IF(F91="ベスト4",現行XD用点数換算表!$D$2,現行XD用点数換算表!$E$2))))</f>
        <v>0</v>
      </c>
      <c r="H91" s="12"/>
      <c r="I91" s="8">
        <f>IF(H91="",0,IF(H91="優勝",現行XD用点数換算表!$B$3,IF(H91="準優勝",現行XD用点数換算表!$C$3,IF(H91="ベスト4",現行XD用点数換算表!$D$3,現行XD用点数換算表!$E$3))))</f>
        <v>0</v>
      </c>
      <c r="J91" s="12"/>
      <c r="K91" s="8">
        <f>IF(J91="",0,IF(J91="優勝",[5]現行XD用点数換算表!$B$4,IF(J91="準優勝",[5]現行XD用点数換算表!$C$4,IF(J91="ベスト4",[5]現行XD用点数換算表!$D$4,IF(J91="ベスト8",[5]現行XD用点数換算表!$E$4,IF(J91="ベスト16",[5]現行XD用点数換算表!$F$4,IF(J91="ベスト32",[5]現行XD用点数換算表!$G$4,"")))))))</f>
        <v>0</v>
      </c>
      <c r="L91" s="12"/>
      <c r="M91" s="8">
        <f>IF(L91="",0,IF(L91="優勝",現行XD用点数換算表!$B$5,IF(L91="準優勝",現行XD用点数換算表!$C$5,IF(L91="ベスト4",現行XD用点数換算表!$D$5,IF(L91="ベスト8",現行XD用点数換算表!$E$5,IF(L91="ベスト16",現行XD用点数換算表!$F$5,IF(L91="ベスト32",現行XD用点数換算表!$G$5,"")))))))</f>
        <v>0</v>
      </c>
      <c r="N91" s="12"/>
      <c r="O91" s="8">
        <f>IF(N91="",0,IF(N91="優勝",現行XD用点数換算表!$B$6,IF(N91="準優勝",現行XD用点数換算表!$C$6,IF(N91="ベスト4",現行XD用点数換算表!$D$6,IF(N91="ベスト8",現行XD用点数換算表!$E$6,IF(N91="ベスト16",現行XD用点数換算表!$F$6,IF(N91="ベスト32",現行XD用点数換算表!$G$6,"")))))))</f>
        <v>0</v>
      </c>
      <c r="P91" s="12"/>
      <c r="Q91" s="8">
        <f>IF(P91="",0,IF(P91="優勝",現行XD用点数換算表!$B$7,IF(P91="準優勝",現行XD用点数換算表!$C$7,IF(P91="ベスト4",現行XD用点数換算表!$D$7,IF(P91="ベスト8",現行XD用点数換算表!$E$7,現行XD用点数換算表!$F$7)))))</f>
        <v>0</v>
      </c>
      <c r="R91" s="12"/>
      <c r="S91" s="8">
        <f>IF(R91="",0,IF(R91="優勝",現行XD用点数換算表!$B$8,IF(R91="準優勝",現行XD用点数換算表!$C$8,IF(R91="ベスト4",現行XD用点数換算表!$D$8,IF(R91="ベスト8",現行XD用点数換算表!$E$8,現行XD用点数換算表!$F$8)))))</f>
        <v>0</v>
      </c>
      <c r="T91" s="12"/>
      <c r="U91" s="14">
        <f>IF(T91="",0,IF(T91="優勝",現行XD用点数換算表!$B$13,IF(T91="準優勝",現行XD用点数換算表!$C$13,IF(T91="ベスト4",現行XD用点数換算表!$D$13,現行XD用点数換算表!$E$13))))</f>
        <v>0</v>
      </c>
      <c r="V91" s="12"/>
      <c r="W91" s="8">
        <f>IF(V91="",0,IF(V91="優勝",現行XD用点数換算表!$B$14,IF(V91="準優勝",現行XD用点数換算表!$C$14,IF(V91="ベスト4",現行XD用点数換算表!$D$14,現行XD用点数換算表!$E$14))))</f>
        <v>0</v>
      </c>
      <c r="X91" s="12"/>
      <c r="Y91" s="8">
        <f>IF(X91="",0,IF(X91="優勝",[5]現行XD用点数換算表!$B$15,IF(X91="準優勝",[5]現行XD用点数換算表!$C$15,IF(X91="ベスト4",[5]現行XD用点数換算表!$D$15,IF(X91="ベスト8",[5]現行XD用点数換算表!$E$15,IF(X91="ベスト16",[5]現行XD用点数換算表!$F$15,IF(X91="ベスト32",[5]現行XD用点数換算表!$G$15,"")))))))</f>
        <v>0</v>
      </c>
      <c r="Z91" s="12"/>
      <c r="AA91" s="8">
        <f>IF(Z91="",0,IF(Z91="優勝",現行XD用点数換算表!$B$16,IF(Z91="準優勝",現行XD用点数換算表!$C$16,IF(Z91="ベスト4",現行XD用点数換算表!$D$16,IF(Z91="ベスト8",現行XD用点数換算表!$E$16,IF(Z91="ベスト16",現行XD用点数換算表!$F$16,IF(Z91="ベスト32",現行XD用点数換算表!$G$16,"")))))))</f>
        <v>0</v>
      </c>
      <c r="AB91" s="12"/>
      <c r="AC91" s="8">
        <f>IF(AB91="",0,IF(AB91="優勝",現行XD用点数換算表!$B$17,IF(AB91="準優勝",現行XD用点数換算表!$C$17,IF(AB91="ベスト4",現行XD用点数換算表!$D$17,IF(AB91="ベスト8",現行XD用点数換算表!$E$17,IF(AB91="ベスト16",現行XD用点数換算表!$F$17,IF(AB91="ベスト32",現行XD用点数換算表!$G$17,"")))))))</f>
        <v>0</v>
      </c>
      <c r="AD91" s="12"/>
      <c r="AE91" s="8">
        <f>IF(AD91="",0,IF(AD91="優勝",現行XD用点数換算表!$B$18,IF(AD91="準優勝",現行XD用点数換算表!$C$18,IF(AD91="ベスト4",現行XD用点数換算表!$D$18,IF(AD91="ベスト8",現行XD用点数換算表!$E$18,現行XD用点数換算表!$F$18)))))</f>
        <v>0</v>
      </c>
      <c r="AF91" s="12"/>
      <c r="AG91" s="8">
        <f>IF(AF91="",0,IF(AF91="優勝",現行XD用点数換算表!$B$19,IF(AF91="準優勝",現行XD用点数換算表!$C$19,IF(AF91="ベスト4",現行XD用点数換算表!$D$19,IF(AF91="ベスト8",現行XD用点数換算表!$E$19,現行XD用点数換算表!$F$19)))))</f>
        <v>0</v>
      </c>
      <c r="AH91" s="8">
        <f t="shared" si="3"/>
        <v>0</v>
      </c>
    </row>
    <row r="92" spans="1:34" ht="15" customHeight="1" x14ac:dyDescent="0.55000000000000004">
      <c r="A92" s="12"/>
      <c r="B92" s="12"/>
      <c r="C92" s="12"/>
      <c r="D92" s="12"/>
      <c r="E92" s="12"/>
      <c r="F92" s="12"/>
      <c r="G92" s="13">
        <f>IF(F92="",0,IF(F92="優勝",現行XD用点数換算表!$B$2,IF(F92="準優勝",現行XD用点数換算表!$C$2,IF(F92="ベスト4",現行XD用点数換算表!$D$2,現行XD用点数換算表!$E$2))))</f>
        <v>0</v>
      </c>
      <c r="H92" s="12"/>
      <c r="I92" s="8">
        <f>IF(H92="",0,IF(H92="優勝",現行XD用点数換算表!$B$3,IF(H92="準優勝",現行XD用点数換算表!$C$3,IF(H92="ベスト4",現行XD用点数換算表!$D$3,現行XD用点数換算表!$E$3))))</f>
        <v>0</v>
      </c>
      <c r="J92" s="12"/>
      <c r="K92" s="8">
        <f>IF(J92="",0,IF(J92="優勝",[5]現行XD用点数換算表!$B$4,IF(J92="準優勝",[5]現行XD用点数換算表!$C$4,IF(J92="ベスト4",[5]現行XD用点数換算表!$D$4,IF(J92="ベスト8",[5]現行XD用点数換算表!$E$4,IF(J92="ベスト16",[5]現行XD用点数換算表!$F$4,IF(J92="ベスト32",[5]現行XD用点数換算表!$G$4,"")))))))</f>
        <v>0</v>
      </c>
      <c r="L92" s="12"/>
      <c r="M92" s="8">
        <f>IF(L92="",0,IF(L92="優勝",現行XD用点数換算表!$B$5,IF(L92="準優勝",現行XD用点数換算表!$C$5,IF(L92="ベスト4",現行XD用点数換算表!$D$5,IF(L92="ベスト8",現行XD用点数換算表!$E$5,IF(L92="ベスト16",現行XD用点数換算表!$F$5,IF(L92="ベスト32",現行XD用点数換算表!$G$5,"")))))))</f>
        <v>0</v>
      </c>
      <c r="N92" s="12"/>
      <c r="O92" s="8">
        <f>IF(N92="",0,IF(N92="優勝",現行XD用点数換算表!$B$6,IF(N92="準優勝",現行XD用点数換算表!$C$6,IF(N92="ベスト4",現行XD用点数換算表!$D$6,IF(N92="ベスト8",現行XD用点数換算表!$E$6,IF(N92="ベスト16",現行XD用点数換算表!$F$6,IF(N92="ベスト32",現行XD用点数換算表!$G$6,"")))))))</f>
        <v>0</v>
      </c>
      <c r="P92" s="12"/>
      <c r="Q92" s="8">
        <f>IF(P92="",0,IF(P92="優勝",現行XD用点数換算表!$B$7,IF(P92="準優勝",現行XD用点数換算表!$C$7,IF(P92="ベスト4",現行XD用点数換算表!$D$7,IF(P92="ベスト8",現行XD用点数換算表!$E$7,現行XD用点数換算表!$F$7)))))</f>
        <v>0</v>
      </c>
      <c r="R92" s="12"/>
      <c r="S92" s="8">
        <f>IF(R92="",0,IF(R92="優勝",現行XD用点数換算表!$B$8,IF(R92="準優勝",現行XD用点数換算表!$C$8,IF(R92="ベスト4",現行XD用点数換算表!$D$8,IF(R92="ベスト8",現行XD用点数換算表!$E$8,現行XD用点数換算表!$F$8)))))</f>
        <v>0</v>
      </c>
      <c r="T92" s="12"/>
      <c r="U92" s="14">
        <f>IF(T92="",0,IF(T92="優勝",現行XD用点数換算表!$B$13,IF(T92="準優勝",現行XD用点数換算表!$C$13,IF(T92="ベスト4",現行XD用点数換算表!$D$13,現行XD用点数換算表!$E$13))))</f>
        <v>0</v>
      </c>
      <c r="V92" s="12"/>
      <c r="W92" s="8">
        <f>IF(V92="",0,IF(V92="優勝",現行XD用点数換算表!$B$14,IF(V92="準優勝",現行XD用点数換算表!$C$14,IF(V92="ベスト4",現行XD用点数換算表!$D$14,現行XD用点数換算表!$E$14))))</f>
        <v>0</v>
      </c>
      <c r="X92" s="12"/>
      <c r="Y92" s="8">
        <f>IF(X92="",0,IF(X92="優勝",[5]現行XD用点数換算表!$B$15,IF(X92="準優勝",[5]現行XD用点数換算表!$C$15,IF(X92="ベスト4",[5]現行XD用点数換算表!$D$15,IF(X92="ベスト8",[5]現行XD用点数換算表!$E$15,IF(X92="ベスト16",[5]現行XD用点数換算表!$F$15,IF(X92="ベスト32",[5]現行XD用点数換算表!$G$15,"")))))))</f>
        <v>0</v>
      </c>
      <c r="Z92" s="12"/>
      <c r="AA92" s="8">
        <f>IF(Z92="",0,IF(Z92="優勝",現行XD用点数換算表!$B$16,IF(Z92="準優勝",現行XD用点数換算表!$C$16,IF(Z92="ベスト4",現行XD用点数換算表!$D$16,IF(Z92="ベスト8",現行XD用点数換算表!$E$16,IF(Z92="ベスト16",現行XD用点数換算表!$F$16,IF(Z92="ベスト32",現行XD用点数換算表!$G$16,"")))))))</f>
        <v>0</v>
      </c>
      <c r="AB92" s="12"/>
      <c r="AC92" s="8">
        <f>IF(AB92="",0,IF(AB92="優勝",現行XD用点数換算表!$B$17,IF(AB92="準優勝",現行XD用点数換算表!$C$17,IF(AB92="ベスト4",現行XD用点数換算表!$D$17,IF(AB92="ベスト8",現行XD用点数換算表!$E$17,IF(AB92="ベスト16",現行XD用点数換算表!$F$17,IF(AB92="ベスト32",現行XD用点数換算表!$G$17,"")))))))</f>
        <v>0</v>
      </c>
      <c r="AD92" s="12"/>
      <c r="AE92" s="8">
        <f>IF(AD92="",0,IF(AD92="優勝",現行XD用点数換算表!$B$18,IF(AD92="準優勝",現行XD用点数換算表!$C$18,IF(AD92="ベスト4",現行XD用点数換算表!$D$18,IF(AD92="ベスト8",現行XD用点数換算表!$E$18,現行XD用点数換算表!$F$18)))))</f>
        <v>0</v>
      </c>
      <c r="AF92" s="12"/>
      <c r="AG92" s="8">
        <f>IF(AF92="",0,IF(AF92="優勝",現行XD用点数換算表!$B$19,IF(AF92="準優勝",現行XD用点数換算表!$C$19,IF(AF92="ベスト4",現行XD用点数換算表!$D$19,IF(AF92="ベスト8",現行XD用点数換算表!$E$19,現行XD用点数換算表!$F$19)))))</f>
        <v>0</v>
      </c>
      <c r="AH92" s="8">
        <f t="shared" si="3"/>
        <v>0</v>
      </c>
    </row>
    <row r="93" spans="1:34" ht="15" customHeight="1" x14ac:dyDescent="0.55000000000000004">
      <c r="A93" s="12"/>
      <c r="B93" s="12"/>
      <c r="C93" s="12"/>
      <c r="D93" s="12"/>
      <c r="E93" s="12"/>
      <c r="F93" s="12"/>
      <c r="G93" s="13">
        <f>IF(F93="",0,IF(F93="優勝",現行XD用点数換算表!$B$2,IF(F93="準優勝",現行XD用点数換算表!$C$2,IF(F93="ベスト4",現行XD用点数換算表!$D$2,現行XD用点数換算表!$E$2))))</f>
        <v>0</v>
      </c>
      <c r="H93" s="12"/>
      <c r="I93" s="8">
        <f>IF(H93="",0,IF(H93="優勝",現行XD用点数換算表!$B$3,IF(H93="準優勝",現行XD用点数換算表!$C$3,IF(H93="ベスト4",現行XD用点数換算表!$D$3,現行XD用点数換算表!$E$3))))</f>
        <v>0</v>
      </c>
      <c r="J93" s="12"/>
      <c r="K93" s="8">
        <f>IF(J93="",0,IF(J93="優勝",[5]現行XD用点数換算表!$B$4,IF(J93="準優勝",[5]現行XD用点数換算表!$C$4,IF(J93="ベスト4",[5]現行XD用点数換算表!$D$4,IF(J93="ベスト8",[5]現行XD用点数換算表!$E$4,IF(J93="ベスト16",[5]現行XD用点数換算表!$F$4,IF(J93="ベスト32",[5]現行XD用点数換算表!$G$4,"")))))))</f>
        <v>0</v>
      </c>
      <c r="L93" s="12"/>
      <c r="M93" s="8">
        <f>IF(L93="",0,IF(L93="優勝",現行XD用点数換算表!$B$5,IF(L93="準優勝",現行XD用点数換算表!$C$5,IF(L93="ベスト4",現行XD用点数換算表!$D$5,IF(L93="ベスト8",現行XD用点数換算表!$E$5,IF(L93="ベスト16",現行XD用点数換算表!$F$5,IF(L93="ベスト32",現行XD用点数換算表!$G$5,"")))))))</f>
        <v>0</v>
      </c>
      <c r="N93" s="12"/>
      <c r="O93" s="8">
        <f>IF(N93="",0,IF(N93="優勝",現行XD用点数換算表!$B$6,IF(N93="準優勝",現行XD用点数換算表!$C$6,IF(N93="ベスト4",現行XD用点数換算表!$D$6,IF(N93="ベスト8",現行XD用点数換算表!$E$6,IF(N93="ベスト16",現行XD用点数換算表!$F$6,IF(N93="ベスト32",現行XD用点数換算表!$G$6,"")))))))</f>
        <v>0</v>
      </c>
      <c r="P93" s="12"/>
      <c r="Q93" s="8">
        <f>IF(P93="",0,IF(P93="優勝",現行XD用点数換算表!$B$7,IF(P93="準優勝",現行XD用点数換算表!$C$7,IF(P93="ベスト4",現行XD用点数換算表!$D$7,IF(P93="ベスト8",現行XD用点数換算表!$E$7,現行XD用点数換算表!$F$7)))))</f>
        <v>0</v>
      </c>
      <c r="R93" s="12"/>
      <c r="S93" s="8">
        <f>IF(R93="",0,IF(R93="優勝",現行XD用点数換算表!$B$8,IF(R93="準優勝",現行XD用点数換算表!$C$8,IF(R93="ベスト4",現行XD用点数換算表!$D$8,IF(R93="ベスト8",現行XD用点数換算表!$E$8,現行XD用点数換算表!$F$8)))))</f>
        <v>0</v>
      </c>
      <c r="T93" s="12"/>
      <c r="U93" s="14">
        <f>IF(T93="",0,IF(T93="優勝",現行XD用点数換算表!$B$13,IF(T93="準優勝",現行XD用点数換算表!$C$13,IF(T93="ベスト4",現行XD用点数換算表!$D$13,現行XD用点数換算表!$E$13))))</f>
        <v>0</v>
      </c>
      <c r="V93" s="12"/>
      <c r="W93" s="8">
        <f>IF(V93="",0,IF(V93="優勝",現行XD用点数換算表!$B$14,IF(V93="準優勝",現行XD用点数換算表!$C$14,IF(V93="ベスト4",現行XD用点数換算表!$D$14,現行XD用点数換算表!$E$14))))</f>
        <v>0</v>
      </c>
      <c r="X93" s="12"/>
      <c r="Y93" s="8">
        <f>IF(X93="",0,IF(X93="優勝",[5]現行XD用点数換算表!$B$15,IF(X93="準優勝",[5]現行XD用点数換算表!$C$15,IF(X93="ベスト4",[5]現行XD用点数換算表!$D$15,IF(X93="ベスト8",[5]現行XD用点数換算表!$E$15,IF(X93="ベスト16",[5]現行XD用点数換算表!$F$15,IF(X93="ベスト32",[5]現行XD用点数換算表!$G$15,"")))))))</f>
        <v>0</v>
      </c>
      <c r="Z93" s="12"/>
      <c r="AA93" s="8">
        <f>IF(Z93="",0,IF(Z93="優勝",現行XD用点数換算表!$B$16,IF(Z93="準優勝",現行XD用点数換算表!$C$16,IF(Z93="ベスト4",現行XD用点数換算表!$D$16,IF(Z93="ベスト8",現行XD用点数換算表!$E$16,IF(Z93="ベスト16",現行XD用点数換算表!$F$16,IF(Z93="ベスト32",現行XD用点数換算表!$G$16,"")))))))</f>
        <v>0</v>
      </c>
      <c r="AB93" s="12"/>
      <c r="AC93" s="8">
        <f>IF(AB93="",0,IF(AB93="優勝",現行XD用点数換算表!$B$17,IF(AB93="準優勝",現行XD用点数換算表!$C$17,IF(AB93="ベスト4",現行XD用点数換算表!$D$17,IF(AB93="ベスト8",現行XD用点数換算表!$E$17,IF(AB93="ベスト16",現行XD用点数換算表!$F$17,IF(AB93="ベスト32",現行XD用点数換算表!$G$17,"")))))))</f>
        <v>0</v>
      </c>
      <c r="AD93" s="12"/>
      <c r="AE93" s="8">
        <f>IF(AD93="",0,IF(AD93="優勝",現行XD用点数換算表!$B$18,IF(AD93="準優勝",現行XD用点数換算表!$C$18,IF(AD93="ベスト4",現行XD用点数換算表!$D$18,IF(AD93="ベスト8",現行XD用点数換算表!$E$18,現行XD用点数換算表!$F$18)))))</f>
        <v>0</v>
      </c>
      <c r="AF93" s="12"/>
      <c r="AG93" s="8">
        <f>IF(AF93="",0,IF(AF93="優勝",現行XD用点数換算表!$B$19,IF(AF93="準優勝",現行XD用点数換算表!$C$19,IF(AF93="ベスト4",現行XD用点数換算表!$D$19,IF(AF93="ベスト8",現行XD用点数換算表!$E$19,現行XD用点数換算表!$F$19)))))</f>
        <v>0</v>
      </c>
      <c r="AH93" s="8">
        <f t="shared" si="3"/>
        <v>0</v>
      </c>
    </row>
    <row r="94" spans="1:34" ht="15" customHeight="1" x14ac:dyDescent="0.55000000000000004">
      <c r="A94" s="12"/>
      <c r="B94" s="12"/>
      <c r="C94" s="12"/>
      <c r="D94" s="12"/>
      <c r="E94" s="12"/>
      <c r="F94" s="12"/>
      <c r="G94" s="13">
        <f>IF(F94="",0,IF(F94="優勝",現行XD用点数換算表!$B$2,IF(F94="準優勝",現行XD用点数換算表!$C$2,IF(F94="ベスト4",現行XD用点数換算表!$D$2,現行XD用点数換算表!$E$2))))</f>
        <v>0</v>
      </c>
      <c r="H94" s="12"/>
      <c r="I94" s="8">
        <f>IF(H94="",0,IF(H94="優勝",現行XD用点数換算表!$B$3,IF(H94="準優勝",現行XD用点数換算表!$C$3,IF(H94="ベスト4",現行XD用点数換算表!$D$3,現行XD用点数換算表!$E$3))))</f>
        <v>0</v>
      </c>
      <c r="J94" s="12"/>
      <c r="K94" s="8">
        <f>IF(J94="",0,IF(J94="優勝",[5]現行XD用点数換算表!$B$4,IF(J94="準優勝",[5]現行XD用点数換算表!$C$4,IF(J94="ベスト4",[5]現行XD用点数換算表!$D$4,IF(J94="ベスト8",[5]現行XD用点数換算表!$E$4,IF(J94="ベスト16",[5]現行XD用点数換算表!$F$4,IF(J94="ベスト32",[5]現行XD用点数換算表!$G$4,"")))))))</f>
        <v>0</v>
      </c>
      <c r="L94" s="12"/>
      <c r="M94" s="8">
        <f>IF(L94="",0,IF(L94="優勝",現行XD用点数換算表!$B$5,IF(L94="準優勝",現行XD用点数換算表!$C$5,IF(L94="ベスト4",現行XD用点数換算表!$D$5,IF(L94="ベスト8",現行XD用点数換算表!$E$5,IF(L94="ベスト16",現行XD用点数換算表!$F$5,IF(L94="ベスト32",現行XD用点数換算表!$G$5,"")))))))</f>
        <v>0</v>
      </c>
      <c r="N94" s="12"/>
      <c r="O94" s="8">
        <f>IF(N94="",0,IF(N94="優勝",現行XD用点数換算表!$B$6,IF(N94="準優勝",現行XD用点数換算表!$C$6,IF(N94="ベスト4",現行XD用点数換算表!$D$6,IF(N94="ベスト8",現行XD用点数換算表!$E$6,IF(N94="ベスト16",現行XD用点数換算表!$F$6,IF(N94="ベスト32",現行XD用点数換算表!$G$6,"")))))))</f>
        <v>0</v>
      </c>
      <c r="P94" s="12"/>
      <c r="Q94" s="8">
        <f>IF(P94="",0,IF(P94="優勝",現行XD用点数換算表!$B$7,IF(P94="準優勝",現行XD用点数換算表!$C$7,IF(P94="ベスト4",現行XD用点数換算表!$D$7,IF(P94="ベスト8",現行XD用点数換算表!$E$7,現行XD用点数換算表!$F$7)))))</f>
        <v>0</v>
      </c>
      <c r="R94" s="12"/>
      <c r="S94" s="8">
        <f>IF(R94="",0,IF(R94="優勝",現行XD用点数換算表!$B$8,IF(R94="準優勝",現行XD用点数換算表!$C$8,IF(R94="ベスト4",現行XD用点数換算表!$D$8,IF(R94="ベスト8",現行XD用点数換算表!$E$8,現行XD用点数換算表!$F$8)))))</f>
        <v>0</v>
      </c>
      <c r="T94" s="12"/>
      <c r="U94" s="14">
        <f>IF(T94="",0,IF(T94="優勝",現行XD用点数換算表!$B$13,IF(T94="準優勝",現行XD用点数換算表!$C$13,IF(T94="ベスト4",現行XD用点数換算表!$D$13,現行XD用点数換算表!$E$13))))</f>
        <v>0</v>
      </c>
      <c r="V94" s="12"/>
      <c r="W94" s="8">
        <f>IF(V94="",0,IF(V94="優勝",現行XD用点数換算表!$B$14,IF(V94="準優勝",現行XD用点数換算表!$C$14,IF(V94="ベスト4",現行XD用点数換算表!$D$14,現行XD用点数換算表!$E$14))))</f>
        <v>0</v>
      </c>
      <c r="X94" s="12"/>
      <c r="Y94" s="8">
        <f>IF(X94="",0,IF(X94="優勝",[5]現行XD用点数換算表!$B$15,IF(X94="準優勝",[5]現行XD用点数換算表!$C$15,IF(X94="ベスト4",[5]現行XD用点数換算表!$D$15,IF(X94="ベスト8",[5]現行XD用点数換算表!$E$15,IF(X94="ベスト16",[5]現行XD用点数換算表!$F$15,IF(X94="ベスト32",[5]現行XD用点数換算表!$G$15,"")))))))</f>
        <v>0</v>
      </c>
      <c r="Z94" s="12"/>
      <c r="AA94" s="8">
        <f>IF(Z94="",0,IF(Z94="優勝",現行XD用点数換算表!$B$16,IF(Z94="準優勝",現行XD用点数換算表!$C$16,IF(Z94="ベスト4",現行XD用点数換算表!$D$16,IF(Z94="ベスト8",現行XD用点数換算表!$E$16,IF(Z94="ベスト16",現行XD用点数換算表!$F$16,IF(Z94="ベスト32",現行XD用点数換算表!$G$16,"")))))))</f>
        <v>0</v>
      </c>
      <c r="AB94" s="12"/>
      <c r="AC94" s="8">
        <f>IF(AB94="",0,IF(AB94="優勝",現行XD用点数換算表!$B$17,IF(AB94="準優勝",現行XD用点数換算表!$C$17,IF(AB94="ベスト4",現行XD用点数換算表!$D$17,IF(AB94="ベスト8",現行XD用点数換算表!$E$17,IF(AB94="ベスト16",現行XD用点数換算表!$F$17,IF(AB94="ベスト32",現行XD用点数換算表!$G$17,"")))))))</f>
        <v>0</v>
      </c>
      <c r="AD94" s="12"/>
      <c r="AE94" s="8">
        <f>IF(AD94="",0,IF(AD94="優勝",現行XD用点数換算表!$B$18,IF(AD94="準優勝",現行XD用点数換算表!$C$18,IF(AD94="ベスト4",現行XD用点数換算表!$D$18,IF(AD94="ベスト8",現行XD用点数換算表!$E$18,現行XD用点数換算表!$F$18)))))</f>
        <v>0</v>
      </c>
      <c r="AF94" s="12"/>
      <c r="AG94" s="8">
        <f>IF(AF94="",0,IF(AF94="優勝",現行XD用点数換算表!$B$19,IF(AF94="準優勝",現行XD用点数換算表!$C$19,IF(AF94="ベスト4",現行XD用点数換算表!$D$19,IF(AF94="ベスト8",現行XD用点数換算表!$E$19,現行XD用点数換算表!$F$19)))))</f>
        <v>0</v>
      </c>
      <c r="AH94" s="8">
        <f t="shared" si="3"/>
        <v>0</v>
      </c>
    </row>
    <row r="95" spans="1:34" ht="15" customHeight="1" x14ac:dyDescent="0.55000000000000004">
      <c r="A95" s="12"/>
      <c r="B95" s="12"/>
      <c r="C95" s="12"/>
      <c r="D95" s="12"/>
      <c r="E95" s="12"/>
      <c r="F95" s="12"/>
      <c r="G95" s="13">
        <f>IF(F95="",0,IF(F95="優勝",現行XD用点数換算表!$B$2,IF(F95="準優勝",現行XD用点数換算表!$C$2,IF(F95="ベスト4",現行XD用点数換算表!$D$2,現行XD用点数換算表!$E$2))))</f>
        <v>0</v>
      </c>
      <c r="H95" s="12"/>
      <c r="I95" s="8">
        <f>IF(H95="",0,IF(H95="優勝",現行XD用点数換算表!$B$3,IF(H95="準優勝",現行XD用点数換算表!$C$3,IF(H95="ベスト4",現行XD用点数換算表!$D$3,現行XD用点数換算表!$E$3))))</f>
        <v>0</v>
      </c>
      <c r="J95" s="12"/>
      <c r="K95" s="8">
        <f>IF(J95="",0,IF(J95="優勝",[5]現行XD用点数換算表!$B$4,IF(J95="準優勝",[5]現行XD用点数換算表!$C$4,IF(J95="ベスト4",[5]現行XD用点数換算表!$D$4,IF(J95="ベスト8",[5]現行XD用点数換算表!$E$4,IF(J95="ベスト16",[5]現行XD用点数換算表!$F$4,IF(J95="ベスト32",[5]現行XD用点数換算表!$G$4,"")))))))</f>
        <v>0</v>
      </c>
      <c r="L95" s="12"/>
      <c r="M95" s="8">
        <f>IF(L95="",0,IF(L95="優勝",現行XD用点数換算表!$B$5,IF(L95="準優勝",現行XD用点数換算表!$C$5,IF(L95="ベスト4",現行XD用点数換算表!$D$5,IF(L95="ベスト8",現行XD用点数換算表!$E$5,IF(L95="ベスト16",現行XD用点数換算表!$F$5,IF(L95="ベスト32",現行XD用点数換算表!$G$5,"")))))))</f>
        <v>0</v>
      </c>
      <c r="N95" s="12"/>
      <c r="O95" s="8">
        <f>IF(N95="",0,IF(N95="優勝",現行XD用点数換算表!$B$6,IF(N95="準優勝",現行XD用点数換算表!$C$6,IF(N95="ベスト4",現行XD用点数換算表!$D$6,IF(N95="ベスト8",現行XD用点数換算表!$E$6,IF(N95="ベスト16",現行XD用点数換算表!$F$6,IF(N95="ベスト32",現行XD用点数換算表!$G$6,"")))))))</f>
        <v>0</v>
      </c>
      <c r="P95" s="12"/>
      <c r="Q95" s="8">
        <f>IF(P95="",0,IF(P95="優勝",現行XD用点数換算表!$B$7,IF(P95="準優勝",現行XD用点数換算表!$C$7,IF(P95="ベスト4",現行XD用点数換算表!$D$7,IF(P95="ベスト8",現行XD用点数換算表!$E$7,現行XD用点数換算表!$F$7)))))</f>
        <v>0</v>
      </c>
      <c r="R95" s="12"/>
      <c r="S95" s="8">
        <f>IF(R95="",0,IF(R95="優勝",現行XD用点数換算表!$B$8,IF(R95="準優勝",現行XD用点数換算表!$C$8,IF(R95="ベスト4",現行XD用点数換算表!$D$8,IF(R95="ベスト8",現行XD用点数換算表!$E$8,現行XD用点数換算表!$F$8)))))</f>
        <v>0</v>
      </c>
      <c r="T95" s="12"/>
      <c r="U95" s="14">
        <f>IF(T95="",0,IF(T95="優勝",現行XD用点数換算表!$B$13,IF(T95="準優勝",現行XD用点数換算表!$C$13,IF(T95="ベスト4",現行XD用点数換算表!$D$13,現行XD用点数換算表!$E$13))))</f>
        <v>0</v>
      </c>
      <c r="V95" s="12"/>
      <c r="W95" s="8">
        <f>IF(V95="",0,IF(V95="優勝",現行XD用点数換算表!$B$14,IF(V95="準優勝",現行XD用点数換算表!$C$14,IF(V95="ベスト4",現行XD用点数換算表!$D$14,現行XD用点数換算表!$E$14))))</f>
        <v>0</v>
      </c>
      <c r="X95" s="12"/>
      <c r="Y95" s="8">
        <f>IF(X95="",0,IF(X95="優勝",[5]現行XD用点数換算表!$B$15,IF(X95="準優勝",[5]現行XD用点数換算表!$C$15,IF(X95="ベスト4",[5]現行XD用点数換算表!$D$15,IF(X95="ベスト8",[5]現行XD用点数換算表!$E$15,IF(X95="ベスト16",[5]現行XD用点数換算表!$F$15,IF(X95="ベスト32",[5]現行XD用点数換算表!$G$15,"")))))))</f>
        <v>0</v>
      </c>
      <c r="Z95" s="12"/>
      <c r="AA95" s="8">
        <f>IF(Z95="",0,IF(Z95="優勝",現行XD用点数換算表!$B$16,IF(Z95="準優勝",現行XD用点数換算表!$C$16,IF(Z95="ベスト4",現行XD用点数換算表!$D$16,IF(Z95="ベスト8",現行XD用点数換算表!$E$16,IF(Z95="ベスト16",現行XD用点数換算表!$F$16,IF(Z95="ベスト32",現行XD用点数換算表!$G$16,"")))))))</f>
        <v>0</v>
      </c>
      <c r="AB95" s="12"/>
      <c r="AC95" s="8">
        <f>IF(AB95="",0,IF(AB95="優勝",現行XD用点数換算表!$B$17,IF(AB95="準優勝",現行XD用点数換算表!$C$17,IF(AB95="ベスト4",現行XD用点数換算表!$D$17,IF(AB95="ベスト8",現行XD用点数換算表!$E$17,IF(AB95="ベスト16",現行XD用点数換算表!$F$17,IF(AB95="ベスト32",現行XD用点数換算表!$G$17,"")))))))</f>
        <v>0</v>
      </c>
      <c r="AD95" s="12"/>
      <c r="AE95" s="8">
        <f>IF(AD95="",0,IF(AD95="優勝",現行XD用点数換算表!$B$18,IF(AD95="準優勝",現行XD用点数換算表!$C$18,IF(AD95="ベスト4",現行XD用点数換算表!$D$18,IF(AD95="ベスト8",現行XD用点数換算表!$E$18,現行XD用点数換算表!$F$18)))))</f>
        <v>0</v>
      </c>
      <c r="AF95" s="12"/>
      <c r="AG95" s="8">
        <f>IF(AF95="",0,IF(AF95="優勝",現行XD用点数換算表!$B$19,IF(AF95="準優勝",現行XD用点数換算表!$C$19,IF(AF95="ベスト4",現行XD用点数換算表!$D$19,IF(AF95="ベスト8",現行XD用点数換算表!$E$19,現行XD用点数換算表!$F$19)))))</f>
        <v>0</v>
      </c>
      <c r="AH95" s="8">
        <f t="shared" si="3"/>
        <v>0</v>
      </c>
    </row>
    <row r="96" spans="1:34" ht="15" customHeight="1" x14ac:dyDescent="0.55000000000000004">
      <c r="A96" s="12"/>
      <c r="B96" s="12"/>
      <c r="C96" s="12"/>
      <c r="D96" s="12"/>
      <c r="E96" s="12"/>
      <c r="F96" s="12"/>
      <c r="G96" s="13">
        <f>IF(F96="",0,IF(F96="優勝",現行XD用点数換算表!$B$2,IF(F96="準優勝",現行XD用点数換算表!$C$2,IF(F96="ベスト4",現行XD用点数換算表!$D$2,現行XD用点数換算表!$E$2))))</f>
        <v>0</v>
      </c>
      <c r="H96" s="12"/>
      <c r="I96" s="8">
        <f>IF(H96="",0,IF(H96="優勝",現行XD用点数換算表!$B$3,IF(H96="準優勝",現行XD用点数換算表!$C$3,IF(H96="ベスト4",現行XD用点数換算表!$D$3,現行XD用点数換算表!$E$3))))</f>
        <v>0</v>
      </c>
      <c r="J96" s="12"/>
      <c r="K96" s="8">
        <f>IF(J96="",0,IF(J96="優勝",[5]現行XD用点数換算表!$B$4,IF(J96="準優勝",[5]現行XD用点数換算表!$C$4,IF(J96="ベスト4",[5]現行XD用点数換算表!$D$4,IF(J96="ベスト8",[5]現行XD用点数換算表!$E$4,IF(J96="ベスト16",[5]現行XD用点数換算表!$F$4,IF(J96="ベスト32",[5]現行XD用点数換算表!$G$4,"")))))))</f>
        <v>0</v>
      </c>
      <c r="L96" s="12"/>
      <c r="M96" s="8">
        <f>IF(L96="",0,IF(L96="優勝",現行XD用点数換算表!$B$5,IF(L96="準優勝",現行XD用点数換算表!$C$5,IF(L96="ベスト4",現行XD用点数換算表!$D$5,IF(L96="ベスト8",現行XD用点数換算表!$E$5,IF(L96="ベスト16",現行XD用点数換算表!$F$5,IF(L96="ベスト32",現行XD用点数換算表!$G$5,"")))))))</f>
        <v>0</v>
      </c>
      <c r="N96" s="12"/>
      <c r="O96" s="8">
        <f>IF(N96="",0,IF(N96="優勝",現行XD用点数換算表!$B$6,IF(N96="準優勝",現行XD用点数換算表!$C$6,IF(N96="ベスト4",現行XD用点数換算表!$D$6,IF(N96="ベスト8",現行XD用点数換算表!$E$6,IF(N96="ベスト16",現行XD用点数換算表!$F$6,IF(N96="ベスト32",現行XD用点数換算表!$G$6,"")))))))</f>
        <v>0</v>
      </c>
      <c r="P96" s="12"/>
      <c r="Q96" s="8">
        <f>IF(P96="",0,IF(P96="優勝",現行XD用点数換算表!$B$7,IF(P96="準優勝",現行XD用点数換算表!$C$7,IF(P96="ベスト4",現行XD用点数換算表!$D$7,IF(P96="ベスト8",現行XD用点数換算表!$E$7,現行XD用点数換算表!$F$7)))))</f>
        <v>0</v>
      </c>
      <c r="R96" s="12"/>
      <c r="S96" s="8">
        <f>IF(R96="",0,IF(R96="優勝",現行XD用点数換算表!$B$8,IF(R96="準優勝",現行XD用点数換算表!$C$8,IF(R96="ベスト4",現行XD用点数換算表!$D$8,IF(R96="ベスト8",現行XD用点数換算表!$E$8,現行XD用点数換算表!$F$8)))))</f>
        <v>0</v>
      </c>
      <c r="T96" s="12"/>
      <c r="U96" s="14">
        <f>IF(T96="",0,IF(T96="優勝",現行XD用点数換算表!$B$13,IF(T96="準優勝",現行XD用点数換算表!$C$13,IF(T96="ベスト4",現行XD用点数換算表!$D$13,現行XD用点数換算表!$E$13))))</f>
        <v>0</v>
      </c>
      <c r="V96" s="12"/>
      <c r="W96" s="8">
        <f>IF(V96="",0,IF(V96="優勝",現行XD用点数換算表!$B$14,IF(V96="準優勝",現行XD用点数換算表!$C$14,IF(V96="ベスト4",現行XD用点数換算表!$D$14,現行XD用点数換算表!$E$14))))</f>
        <v>0</v>
      </c>
      <c r="X96" s="12"/>
      <c r="Y96" s="8">
        <f>IF(X96="",0,IF(X96="優勝",[5]現行XD用点数換算表!$B$15,IF(X96="準優勝",[5]現行XD用点数換算表!$C$15,IF(X96="ベスト4",[5]現行XD用点数換算表!$D$15,IF(X96="ベスト8",[5]現行XD用点数換算表!$E$15,IF(X96="ベスト16",[5]現行XD用点数換算表!$F$15,IF(X96="ベスト32",[5]現行XD用点数換算表!$G$15,"")))))))</f>
        <v>0</v>
      </c>
      <c r="Z96" s="12"/>
      <c r="AA96" s="8">
        <f>IF(Z96="",0,IF(Z96="優勝",現行XD用点数換算表!$B$16,IF(Z96="準優勝",現行XD用点数換算表!$C$16,IF(Z96="ベスト4",現行XD用点数換算表!$D$16,IF(Z96="ベスト8",現行XD用点数換算表!$E$16,IF(Z96="ベスト16",現行XD用点数換算表!$F$16,IF(Z96="ベスト32",現行XD用点数換算表!$G$16,"")))))))</f>
        <v>0</v>
      </c>
      <c r="AB96" s="12"/>
      <c r="AC96" s="8">
        <f>IF(AB96="",0,IF(AB96="優勝",現行XD用点数換算表!$B$17,IF(AB96="準優勝",現行XD用点数換算表!$C$17,IF(AB96="ベスト4",現行XD用点数換算表!$D$17,IF(AB96="ベスト8",現行XD用点数換算表!$E$17,IF(AB96="ベスト16",現行XD用点数換算表!$F$17,IF(AB96="ベスト32",現行XD用点数換算表!$G$17,"")))))))</f>
        <v>0</v>
      </c>
      <c r="AD96" s="12"/>
      <c r="AE96" s="8">
        <f>IF(AD96="",0,IF(AD96="優勝",現行XD用点数換算表!$B$18,IF(AD96="準優勝",現行XD用点数換算表!$C$18,IF(AD96="ベスト4",現行XD用点数換算表!$D$18,IF(AD96="ベスト8",現行XD用点数換算表!$E$18,現行XD用点数換算表!$F$18)))))</f>
        <v>0</v>
      </c>
      <c r="AF96" s="12"/>
      <c r="AG96" s="8">
        <f>IF(AF96="",0,IF(AF96="優勝",現行XD用点数換算表!$B$19,IF(AF96="準優勝",現行XD用点数換算表!$C$19,IF(AF96="ベスト4",現行XD用点数換算表!$D$19,IF(AF96="ベスト8",現行XD用点数換算表!$E$19,現行XD用点数換算表!$F$19)))))</f>
        <v>0</v>
      </c>
      <c r="AH96" s="8">
        <f t="shared" si="3"/>
        <v>0</v>
      </c>
    </row>
    <row r="97" spans="1:34" ht="15" customHeight="1" x14ac:dyDescent="0.55000000000000004">
      <c r="A97" s="12"/>
      <c r="B97" s="12"/>
      <c r="C97" s="12"/>
      <c r="D97" s="12"/>
      <c r="E97" s="12"/>
      <c r="F97" s="12"/>
      <c r="G97" s="13">
        <f>IF(F97="",0,IF(F97="優勝",現行XD用点数換算表!$B$2,IF(F97="準優勝",現行XD用点数換算表!$C$2,IF(F97="ベスト4",現行XD用点数換算表!$D$2,現行XD用点数換算表!$E$2))))</f>
        <v>0</v>
      </c>
      <c r="H97" s="12"/>
      <c r="I97" s="8">
        <f>IF(H97="",0,IF(H97="優勝",現行XD用点数換算表!$B$3,IF(H97="準優勝",現行XD用点数換算表!$C$3,IF(H97="ベスト4",現行XD用点数換算表!$D$3,現行XD用点数換算表!$E$3))))</f>
        <v>0</v>
      </c>
      <c r="J97" s="12"/>
      <c r="K97" s="8">
        <f>IF(J97="",0,IF(J97="優勝",[5]現行XD用点数換算表!$B$4,IF(J97="準優勝",[5]現行XD用点数換算表!$C$4,IF(J97="ベスト4",[5]現行XD用点数換算表!$D$4,IF(J97="ベスト8",[5]現行XD用点数換算表!$E$4,IF(J97="ベスト16",[5]現行XD用点数換算表!$F$4,IF(J97="ベスト32",[5]現行XD用点数換算表!$G$4,"")))))))</f>
        <v>0</v>
      </c>
      <c r="L97" s="12"/>
      <c r="M97" s="8">
        <f>IF(L97="",0,IF(L97="優勝",現行XD用点数換算表!$B$5,IF(L97="準優勝",現行XD用点数換算表!$C$5,IF(L97="ベスト4",現行XD用点数換算表!$D$5,IF(L97="ベスト8",現行XD用点数換算表!$E$5,IF(L97="ベスト16",現行XD用点数換算表!$F$5,IF(L97="ベスト32",現行XD用点数換算表!$G$5,"")))))))</f>
        <v>0</v>
      </c>
      <c r="N97" s="12"/>
      <c r="O97" s="8">
        <f>IF(N97="",0,IF(N97="優勝",現行XD用点数換算表!$B$6,IF(N97="準優勝",現行XD用点数換算表!$C$6,IF(N97="ベスト4",現行XD用点数換算表!$D$6,IF(N97="ベスト8",現行XD用点数換算表!$E$6,IF(N97="ベスト16",現行XD用点数換算表!$F$6,IF(N97="ベスト32",現行XD用点数換算表!$G$6,"")))))))</f>
        <v>0</v>
      </c>
      <c r="P97" s="12"/>
      <c r="Q97" s="8">
        <f>IF(P97="",0,IF(P97="優勝",現行XD用点数換算表!$B$7,IF(P97="準優勝",現行XD用点数換算表!$C$7,IF(P97="ベスト4",現行XD用点数換算表!$D$7,IF(P97="ベスト8",現行XD用点数換算表!$E$7,現行XD用点数換算表!$F$7)))))</f>
        <v>0</v>
      </c>
      <c r="R97" s="12"/>
      <c r="S97" s="8">
        <f>IF(R97="",0,IF(R97="優勝",現行XD用点数換算表!$B$8,IF(R97="準優勝",現行XD用点数換算表!$C$8,IF(R97="ベスト4",現行XD用点数換算表!$D$8,IF(R97="ベスト8",現行XD用点数換算表!$E$8,現行XD用点数換算表!$F$8)))))</f>
        <v>0</v>
      </c>
      <c r="T97" s="12"/>
      <c r="U97" s="14">
        <f>IF(T97="",0,IF(T97="優勝",現行XD用点数換算表!$B$13,IF(T97="準優勝",現行XD用点数換算表!$C$13,IF(T97="ベスト4",現行XD用点数換算表!$D$13,現行XD用点数換算表!$E$13))))</f>
        <v>0</v>
      </c>
      <c r="V97" s="12"/>
      <c r="W97" s="8">
        <f>IF(V97="",0,IF(V97="優勝",現行XD用点数換算表!$B$14,IF(V97="準優勝",現行XD用点数換算表!$C$14,IF(V97="ベスト4",現行XD用点数換算表!$D$14,現行XD用点数換算表!$E$14))))</f>
        <v>0</v>
      </c>
      <c r="X97" s="12"/>
      <c r="Y97" s="8">
        <f>IF(X97="",0,IF(X97="優勝",[5]現行XD用点数換算表!$B$15,IF(X97="準優勝",[5]現行XD用点数換算表!$C$15,IF(X97="ベスト4",[5]現行XD用点数換算表!$D$15,IF(X97="ベスト8",[5]現行XD用点数換算表!$E$15,IF(X97="ベスト16",[5]現行XD用点数換算表!$F$15,IF(X97="ベスト32",[5]現行XD用点数換算表!$G$15,"")))))))</f>
        <v>0</v>
      </c>
      <c r="Z97" s="12"/>
      <c r="AA97" s="8">
        <f>IF(Z97="",0,IF(Z97="優勝",現行XD用点数換算表!$B$16,IF(Z97="準優勝",現行XD用点数換算表!$C$16,IF(Z97="ベスト4",現行XD用点数換算表!$D$16,IF(Z97="ベスト8",現行XD用点数換算表!$E$16,IF(Z97="ベスト16",現行XD用点数換算表!$F$16,IF(Z97="ベスト32",現行XD用点数換算表!$G$16,"")))))))</f>
        <v>0</v>
      </c>
      <c r="AB97" s="12"/>
      <c r="AC97" s="8">
        <f>IF(AB97="",0,IF(AB97="優勝",現行XD用点数換算表!$B$17,IF(AB97="準優勝",現行XD用点数換算表!$C$17,IF(AB97="ベスト4",現行XD用点数換算表!$D$17,IF(AB97="ベスト8",現行XD用点数換算表!$E$17,IF(AB97="ベスト16",現行XD用点数換算表!$F$17,IF(AB97="ベスト32",現行XD用点数換算表!$G$17,"")))))))</f>
        <v>0</v>
      </c>
      <c r="AD97" s="12"/>
      <c r="AE97" s="8">
        <f>IF(AD97="",0,IF(AD97="優勝",現行XD用点数換算表!$B$18,IF(AD97="準優勝",現行XD用点数換算表!$C$18,IF(AD97="ベスト4",現行XD用点数換算表!$D$18,IF(AD97="ベスト8",現行XD用点数換算表!$E$18,現行XD用点数換算表!$F$18)))))</f>
        <v>0</v>
      </c>
      <c r="AF97" s="12"/>
      <c r="AG97" s="8">
        <f>IF(AF97="",0,IF(AF97="優勝",現行XD用点数換算表!$B$19,IF(AF97="準優勝",現行XD用点数換算表!$C$19,IF(AF97="ベスト4",現行XD用点数換算表!$D$19,IF(AF97="ベスト8",現行XD用点数換算表!$E$19,現行XD用点数換算表!$F$19)))))</f>
        <v>0</v>
      </c>
      <c r="AH97" s="8">
        <f t="shared" si="3"/>
        <v>0</v>
      </c>
    </row>
    <row r="98" spans="1:34" ht="15" customHeight="1" x14ac:dyDescent="0.55000000000000004">
      <c r="A98" s="12"/>
      <c r="B98" s="12"/>
      <c r="C98" s="12"/>
      <c r="D98" s="12"/>
      <c r="E98" s="12"/>
      <c r="F98" s="12"/>
      <c r="G98" s="13">
        <f>IF(F98="",0,IF(F98="優勝",現行XD用点数換算表!$B$2,IF(F98="準優勝",現行XD用点数換算表!$C$2,IF(F98="ベスト4",現行XD用点数換算表!$D$2,現行XD用点数換算表!$E$2))))</f>
        <v>0</v>
      </c>
      <c r="H98" s="12"/>
      <c r="I98" s="8">
        <f>IF(H98="",0,IF(H98="優勝",現行XD用点数換算表!$B$3,IF(H98="準優勝",現行XD用点数換算表!$C$3,IF(H98="ベスト4",現行XD用点数換算表!$D$3,現行XD用点数換算表!$E$3))))</f>
        <v>0</v>
      </c>
      <c r="J98" s="12"/>
      <c r="K98" s="8">
        <f>IF(J98="",0,IF(J98="優勝",[5]現行XD用点数換算表!$B$4,IF(J98="準優勝",[5]現行XD用点数換算表!$C$4,IF(J98="ベスト4",[5]現行XD用点数換算表!$D$4,IF(J98="ベスト8",[5]現行XD用点数換算表!$E$4,IF(J98="ベスト16",[5]現行XD用点数換算表!$F$4,IF(J98="ベスト32",[5]現行XD用点数換算表!$G$4,"")))))))</f>
        <v>0</v>
      </c>
      <c r="L98" s="12"/>
      <c r="M98" s="8">
        <f>IF(L98="",0,IF(L98="優勝",現行XD用点数換算表!$B$5,IF(L98="準優勝",現行XD用点数換算表!$C$5,IF(L98="ベスト4",現行XD用点数換算表!$D$5,IF(L98="ベスト8",現行XD用点数換算表!$E$5,IF(L98="ベスト16",現行XD用点数換算表!$F$5,IF(L98="ベスト32",現行XD用点数換算表!$G$5,"")))))))</f>
        <v>0</v>
      </c>
      <c r="N98" s="12"/>
      <c r="O98" s="8">
        <f>IF(N98="",0,IF(N98="優勝",現行XD用点数換算表!$B$6,IF(N98="準優勝",現行XD用点数換算表!$C$6,IF(N98="ベスト4",現行XD用点数換算表!$D$6,IF(N98="ベスト8",現行XD用点数換算表!$E$6,IF(N98="ベスト16",現行XD用点数換算表!$F$6,IF(N98="ベスト32",現行XD用点数換算表!$G$6,"")))))))</f>
        <v>0</v>
      </c>
      <c r="P98" s="12"/>
      <c r="Q98" s="8">
        <f>IF(P98="",0,IF(P98="優勝",現行XD用点数換算表!$B$7,IF(P98="準優勝",現行XD用点数換算表!$C$7,IF(P98="ベスト4",現行XD用点数換算表!$D$7,IF(P98="ベスト8",現行XD用点数換算表!$E$7,現行XD用点数換算表!$F$7)))))</f>
        <v>0</v>
      </c>
      <c r="R98" s="12"/>
      <c r="S98" s="8">
        <f>IF(R98="",0,IF(R98="優勝",現行XD用点数換算表!$B$8,IF(R98="準優勝",現行XD用点数換算表!$C$8,IF(R98="ベスト4",現行XD用点数換算表!$D$8,IF(R98="ベスト8",現行XD用点数換算表!$E$8,現行XD用点数換算表!$F$8)))))</f>
        <v>0</v>
      </c>
      <c r="T98" s="12"/>
      <c r="U98" s="14">
        <f>IF(T98="",0,IF(T98="優勝",現行XD用点数換算表!$B$13,IF(T98="準優勝",現行XD用点数換算表!$C$13,IF(T98="ベスト4",現行XD用点数換算表!$D$13,現行XD用点数換算表!$E$13))))</f>
        <v>0</v>
      </c>
      <c r="V98" s="12"/>
      <c r="W98" s="8">
        <f>IF(V98="",0,IF(V98="優勝",現行XD用点数換算表!$B$14,IF(V98="準優勝",現行XD用点数換算表!$C$14,IF(V98="ベスト4",現行XD用点数換算表!$D$14,現行XD用点数換算表!$E$14))))</f>
        <v>0</v>
      </c>
      <c r="X98" s="12"/>
      <c r="Y98" s="8">
        <f>IF(X98="",0,IF(X98="優勝",[5]現行XD用点数換算表!$B$15,IF(X98="準優勝",[5]現行XD用点数換算表!$C$15,IF(X98="ベスト4",[5]現行XD用点数換算表!$D$15,IF(X98="ベスト8",[5]現行XD用点数換算表!$E$15,IF(X98="ベスト16",[5]現行XD用点数換算表!$F$15,IF(X98="ベスト32",[5]現行XD用点数換算表!$G$15,"")))))))</f>
        <v>0</v>
      </c>
      <c r="Z98" s="12"/>
      <c r="AA98" s="8">
        <f>IF(Z98="",0,IF(Z98="優勝",現行XD用点数換算表!$B$16,IF(Z98="準優勝",現行XD用点数換算表!$C$16,IF(Z98="ベスト4",現行XD用点数換算表!$D$16,IF(Z98="ベスト8",現行XD用点数換算表!$E$16,IF(Z98="ベスト16",現行XD用点数換算表!$F$16,IF(Z98="ベスト32",現行XD用点数換算表!$G$16,"")))))))</f>
        <v>0</v>
      </c>
      <c r="AB98" s="12"/>
      <c r="AC98" s="8">
        <f>IF(AB98="",0,IF(AB98="優勝",現行XD用点数換算表!$B$17,IF(AB98="準優勝",現行XD用点数換算表!$C$17,IF(AB98="ベスト4",現行XD用点数換算表!$D$17,IF(AB98="ベスト8",現行XD用点数換算表!$E$17,IF(AB98="ベスト16",現行XD用点数換算表!$F$17,IF(AB98="ベスト32",現行XD用点数換算表!$G$17,"")))))))</f>
        <v>0</v>
      </c>
      <c r="AD98" s="12"/>
      <c r="AE98" s="8">
        <f>IF(AD98="",0,IF(AD98="優勝",現行XD用点数換算表!$B$18,IF(AD98="準優勝",現行XD用点数換算表!$C$18,IF(AD98="ベスト4",現行XD用点数換算表!$D$18,IF(AD98="ベスト8",現行XD用点数換算表!$E$18,現行XD用点数換算表!$F$18)))))</f>
        <v>0</v>
      </c>
      <c r="AF98" s="12"/>
      <c r="AG98" s="8">
        <f>IF(AF98="",0,IF(AF98="優勝",現行XD用点数換算表!$B$19,IF(AF98="準優勝",現行XD用点数換算表!$C$19,IF(AF98="ベスト4",現行XD用点数換算表!$D$19,IF(AF98="ベスト8",現行XD用点数換算表!$E$19,現行XD用点数換算表!$F$19)))))</f>
        <v>0</v>
      </c>
      <c r="AH98" s="8">
        <f t="shared" si="3"/>
        <v>0</v>
      </c>
    </row>
    <row r="99" spans="1:34" ht="15" customHeight="1" x14ac:dyDescent="0.55000000000000004">
      <c r="A99" s="12"/>
      <c r="B99" s="12"/>
      <c r="C99" s="12"/>
      <c r="D99" s="12"/>
      <c r="E99" s="12"/>
      <c r="F99" s="12"/>
      <c r="G99" s="13">
        <f>IF(F99="",0,IF(F99="優勝",現行XD用点数換算表!$B$2,IF(F99="準優勝",現行XD用点数換算表!$C$2,IF(F99="ベスト4",現行XD用点数換算表!$D$2,現行XD用点数換算表!$E$2))))</f>
        <v>0</v>
      </c>
      <c r="H99" s="12"/>
      <c r="I99" s="8">
        <f>IF(H99="",0,IF(H99="優勝",現行XD用点数換算表!$B$3,IF(H99="準優勝",現行XD用点数換算表!$C$3,IF(H99="ベスト4",現行XD用点数換算表!$D$3,現行XD用点数換算表!$E$3))))</f>
        <v>0</v>
      </c>
      <c r="J99" s="12"/>
      <c r="K99" s="8">
        <f>IF(J99="",0,IF(J99="優勝",[5]現行XD用点数換算表!$B$4,IF(J99="準優勝",[5]現行XD用点数換算表!$C$4,IF(J99="ベスト4",[5]現行XD用点数換算表!$D$4,IF(J99="ベスト8",[5]現行XD用点数換算表!$E$4,IF(J99="ベスト16",[5]現行XD用点数換算表!$F$4,IF(J99="ベスト32",[5]現行XD用点数換算表!$G$4,"")))))))</f>
        <v>0</v>
      </c>
      <c r="L99" s="12"/>
      <c r="M99" s="8">
        <f>IF(L99="",0,IF(L99="優勝",現行XD用点数換算表!$B$5,IF(L99="準優勝",現行XD用点数換算表!$C$5,IF(L99="ベスト4",現行XD用点数換算表!$D$5,IF(L99="ベスト8",現行XD用点数換算表!$E$5,IF(L99="ベスト16",現行XD用点数換算表!$F$5,IF(L99="ベスト32",現行XD用点数換算表!$G$5,"")))))))</f>
        <v>0</v>
      </c>
      <c r="N99" s="12"/>
      <c r="O99" s="8">
        <f>IF(N99="",0,IF(N99="優勝",現行XD用点数換算表!$B$6,IF(N99="準優勝",現行XD用点数換算表!$C$6,IF(N99="ベスト4",現行XD用点数換算表!$D$6,IF(N99="ベスト8",現行XD用点数換算表!$E$6,IF(N99="ベスト16",現行XD用点数換算表!$F$6,IF(N99="ベスト32",現行XD用点数換算表!$G$6,"")))))))</f>
        <v>0</v>
      </c>
      <c r="P99" s="12"/>
      <c r="Q99" s="8">
        <f>IF(P99="",0,IF(P99="優勝",現行XD用点数換算表!$B$7,IF(P99="準優勝",現行XD用点数換算表!$C$7,IF(P99="ベスト4",現行XD用点数換算表!$D$7,IF(P99="ベスト8",現行XD用点数換算表!$E$7,現行XD用点数換算表!$F$7)))))</f>
        <v>0</v>
      </c>
      <c r="R99" s="12"/>
      <c r="S99" s="8">
        <f>IF(R99="",0,IF(R99="優勝",現行XD用点数換算表!$B$8,IF(R99="準優勝",現行XD用点数換算表!$C$8,IF(R99="ベスト4",現行XD用点数換算表!$D$8,IF(R99="ベスト8",現行XD用点数換算表!$E$8,現行XD用点数換算表!$F$8)))))</f>
        <v>0</v>
      </c>
      <c r="T99" s="12"/>
      <c r="U99" s="14">
        <f>IF(T99="",0,IF(T99="優勝",現行XD用点数換算表!$B$13,IF(T99="準優勝",現行XD用点数換算表!$C$13,IF(T99="ベスト4",現行XD用点数換算表!$D$13,現行XD用点数換算表!$E$13))))</f>
        <v>0</v>
      </c>
      <c r="V99" s="12"/>
      <c r="W99" s="8">
        <f>IF(V99="",0,IF(V99="優勝",現行XD用点数換算表!$B$14,IF(V99="準優勝",現行XD用点数換算表!$C$14,IF(V99="ベスト4",現行XD用点数換算表!$D$14,現行XD用点数換算表!$E$14))))</f>
        <v>0</v>
      </c>
      <c r="X99" s="12"/>
      <c r="Y99" s="8">
        <f>IF(X99="",0,IF(X99="優勝",[5]現行XD用点数換算表!$B$15,IF(X99="準優勝",[5]現行XD用点数換算表!$C$15,IF(X99="ベスト4",[5]現行XD用点数換算表!$D$15,IF(X99="ベスト8",[5]現行XD用点数換算表!$E$15,IF(X99="ベスト16",[5]現行XD用点数換算表!$F$15,IF(X99="ベスト32",[5]現行XD用点数換算表!$G$15,"")))))))</f>
        <v>0</v>
      </c>
      <c r="Z99" s="12"/>
      <c r="AA99" s="8">
        <f>IF(Z99="",0,IF(Z99="優勝",現行XD用点数換算表!$B$16,IF(Z99="準優勝",現行XD用点数換算表!$C$16,IF(Z99="ベスト4",現行XD用点数換算表!$D$16,IF(Z99="ベスト8",現行XD用点数換算表!$E$16,IF(Z99="ベスト16",現行XD用点数換算表!$F$16,IF(Z99="ベスト32",現行XD用点数換算表!$G$16,"")))))))</f>
        <v>0</v>
      </c>
      <c r="AB99" s="12"/>
      <c r="AC99" s="8">
        <f>IF(AB99="",0,IF(AB99="優勝",現行XD用点数換算表!$B$17,IF(AB99="準優勝",現行XD用点数換算表!$C$17,IF(AB99="ベスト4",現行XD用点数換算表!$D$17,IF(AB99="ベスト8",現行XD用点数換算表!$E$17,IF(AB99="ベスト16",現行XD用点数換算表!$F$17,IF(AB99="ベスト32",現行XD用点数換算表!$G$17,"")))))))</f>
        <v>0</v>
      </c>
      <c r="AD99" s="12"/>
      <c r="AE99" s="8">
        <f>IF(AD99="",0,IF(AD99="優勝",現行XD用点数換算表!$B$18,IF(AD99="準優勝",現行XD用点数換算表!$C$18,IF(AD99="ベスト4",現行XD用点数換算表!$D$18,IF(AD99="ベスト8",現行XD用点数換算表!$E$18,現行XD用点数換算表!$F$18)))))</f>
        <v>0</v>
      </c>
      <c r="AF99" s="12"/>
      <c r="AG99" s="8">
        <f>IF(AF99="",0,IF(AF99="優勝",現行XD用点数換算表!$B$19,IF(AF99="準優勝",現行XD用点数換算表!$C$19,IF(AF99="ベスト4",現行XD用点数換算表!$D$19,IF(AF99="ベスト8",現行XD用点数換算表!$E$19,現行XD用点数換算表!$F$19)))))</f>
        <v>0</v>
      </c>
      <c r="AH99" s="8">
        <f t="shared" si="3"/>
        <v>0</v>
      </c>
    </row>
    <row r="100" spans="1:34" ht="15" customHeight="1" x14ac:dyDescent="0.55000000000000004">
      <c r="A100" s="12"/>
      <c r="B100" s="12"/>
      <c r="C100" s="12"/>
      <c r="D100" s="12"/>
      <c r="E100" s="12"/>
      <c r="F100" s="12"/>
      <c r="G100" s="13">
        <f>IF(F100="",0,IF(F100="優勝",現行XD用点数換算表!$B$2,IF(F100="準優勝",現行XD用点数換算表!$C$2,IF(F100="ベスト4",現行XD用点数換算表!$D$2,現行XD用点数換算表!$E$2))))</f>
        <v>0</v>
      </c>
      <c r="H100" s="12"/>
      <c r="I100" s="8">
        <f>IF(H100="",0,IF(H100="優勝",現行XD用点数換算表!$B$3,IF(H100="準優勝",現行XD用点数換算表!$C$3,IF(H100="ベスト4",現行XD用点数換算表!$D$3,現行XD用点数換算表!$E$3))))</f>
        <v>0</v>
      </c>
      <c r="J100" s="12"/>
      <c r="K100" s="8">
        <f>IF(J100="",0,IF(J100="優勝",[5]現行XD用点数換算表!$B$4,IF(J100="準優勝",[5]現行XD用点数換算表!$C$4,IF(J100="ベスト4",[5]現行XD用点数換算表!$D$4,IF(J100="ベスト8",[5]現行XD用点数換算表!$E$4,IF(J100="ベスト16",[5]現行XD用点数換算表!$F$4,IF(J100="ベスト32",[5]現行XD用点数換算表!$G$4,"")))))))</f>
        <v>0</v>
      </c>
      <c r="L100" s="12"/>
      <c r="M100" s="8">
        <f>IF(L100="",0,IF(L100="優勝",現行XD用点数換算表!$B$5,IF(L100="準優勝",現行XD用点数換算表!$C$5,IF(L100="ベスト4",現行XD用点数換算表!$D$5,IF(L100="ベスト8",現行XD用点数換算表!$E$5,IF(L100="ベスト16",現行XD用点数換算表!$F$5,IF(L100="ベスト32",現行XD用点数換算表!$G$5,"")))))))</f>
        <v>0</v>
      </c>
      <c r="N100" s="12"/>
      <c r="O100" s="8">
        <f>IF(N100="",0,IF(N100="優勝",現行XD用点数換算表!$B$6,IF(N100="準優勝",現行XD用点数換算表!$C$6,IF(N100="ベスト4",現行XD用点数換算表!$D$6,IF(N100="ベスト8",現行XD用点数換算表!$E$6,IF(N100="ベスト16",現行XD用点数換算表!$F$6,IF(N100="ベスト32",現行XD用点数換算表!$G$6,"")))))))</f>
        <v>0</v>
      </c>
      <c r="P100" s="12"/>
      <c r="Q100" s="8">
        <f>IF(P100="",0,IF(P100="優勝",現行XD用点数換算表!$B$7,IF(P100="準優勝",現行XD用点数換算表!$C$7,IF(P100="ベスト4",現行XD用点数換算表!$D$7,IF(P100="ベスト8",現行XD用点数換算表!$E$7,現行XD用点数換算表!$F$7)))))</f>
        <v>0</v>
      </c>
      <c r="R100" s="12"/>
      <c r="S100" s="8">
        <f>IF(R100="",0,IF(R100="優勝",現行XD用点数換算表!$B$8,IF(R100="準優勝",現行XD用点数換算表!$C$8,IF(R100="ベスト4",現行XD用点数換算表!$D$8,IF(R100="ベスト8",現行XD用点数換算表!$E$8,現行XD用点数換算表!$F$8)))))</f>
        <v>0</v>
      </c>
      <c r="T100" s="12"/>
      <c r="U100" s="14">
        <f>IF(T100="",0,IF(T100="優勝",現行XD用点数換算表!$B$13,IF(T100="準優勝",現行XD用点数換算表!$C$13,IF(T100="ベスト4",現行XD用点数換算表!$D$13,現行XD用点数換算表!$E$13))))</f>
        <v>0</v>
      </c>
      <c r="V100" s="12"/>
      <c r="W100" s="8">
        <f>IF(V100="",0,IF(V100="優勝",現行XD用点数換算表!$B$14,IF(V100="準優勝",現行XD用点数換算表!$C$14,IF(V100="ベスト4",現行XD用点数換算表!$D$14,現行XD用点数換算表!$E$14))))</f>
        <v>0</v>
      </c>
      <c r="X100" s="12"/>
      <c r="Y100" s="8">
        <f>IF(X100="",0,IF(X100="優勝",[5]現行XD用点数換算表!$B$15,IF(X100="準優勝",[5]現行XD用点数換算表!$C$15,IF(X100="ベスト4",[5]現行XD用点数換算表!$D$15,IF(X100="ベスト8",[5]現行XD用点数換算表!$E$15,IF(X100="ベスト16",[5]現行XD用点数換算表!$F$15,IF(X100="ベスト32",[5]現行XD用点数換算表!$G$15,"")))))))</f>
        <v>0</v>
      </c>
      <c r="Z100" s="12"/>
      <c r="AA100" s="8">
        <f>IF(Z100="",0,IF(Z100="優勝",現行XD用点数換算表!$B$16,IF(Z100="準優勝",現行XD用点数換算表!$C$16,IF(Z100="ベスト4",現行XD用点数換算表!$D$16,IF(Z100="ベスト8",現行XD用点数換算表!$E$16,IF(Z100="ベスト16",現行XD用点数換算表!$F$16,IF(Z100="ベスト32",現行XD用点数換算表!$G$16,"")))))))</f>
        <v>0</v>
      </c>
      <c r="AB100" s="12"/>
      <c r="AC100" s="8">
        <f>IF(AB100="",0,IF(AB100="優勝",現行XD用点数換算表!$B$17,IF(AB100="準優勝",現行XD用点数換算表!$C$17,IF(AB100="ベスト4",現行XD用点数換算表!$D$17,IF(AB100="ベスト8",現行XD用点数換算表!$E$17,IF(AB100="ベスト16",現行XD用点数換算表!$F$17,IF(AB100="ベスト32",現行XD用点数換算表!$G$17,"")))))))</f>
        <v>0</v>
      </c>
      <c r="AD100" s="12"/>
      <c r="AE100" s="8">
        <f>IF(AD100="",0,IF(AD100="優勝",現行XD用点数換算表!$B$18,IF(AD100="準優勝",現行XD用点数換算表!$C$18,IF(AD100="ベスト4",現行XD用点数換算表!$D$18,IF(AD100="ベスト8",現行XD用点数換算表!$E$18,現行XD用点数換算表!$F$18)))))</f>
        <v>0</v>
      </c>
      <c r="AF100" s="12"/>
      <c r="AG100" s="8">
        <f>IF(AF100="",0,IF(AF100="優勝",現行XD用点数換算表!$B$19,IF(AF100="準優勝",現行XD用点数換算表!$C$19,IF(AF100="ベスト4",現行XD用点数換算表!$D$19,IF(AF100="ベスト8",現行XD用点数換算表!$E$19,現行XD用点数換算表!$F$19)))))</f>
        <v>0</v>
      </c>
      <c r="AH100" s="8">
        <f t="shared" ref="AH100" si="4">MAX(G100,I100)+SUM(K100:S100)+MAX(U100,W100)+SUM(Y100:AG100)</f>
        <v>0</v>
      </c>
    </row>
    <row r="101" spans="1:34" ht="15" customHeight="1" x14ac:dyDescent="0.55000000000000004">
      <c r="A101" s="12"/>
      <c r="B101" s="12"/>
      <c r="C101" s="12"/>
      <c r="D101" s="12"/>
      <c r="E101" s="12"/>
      <c r="F101" s="12"/>
      <c r="G101" s="13">
        <f>IF(F101="",0,IF(F101="優勝",現行XD用点数換算表!$B$2,IF(F101="準優勝",現行XD用点数換算表!$C$2,IF(F101="ベスト4",現行XD用点数換算表!$D$2,現行XD用点数換算表!$E$2))))</f>
        <v>0</v>
      </c>
      <c r="H101" s="12"/>
      <c r="I101" s="8">
        <f>IF(H101="",0,IF(H101="優勝",現行XD用点数換算表!$B$3,IF(H101="準優勝",現行XD用点数換算表!$C$3,IF(H101="ベスト4",現行XD用点数換算表!$D$3,現行XD用点数換算表!$E$3))))</f>
        <v>0</v>
      </c>
      <c r="J101" s="12"/>
      <c r="K101" s="8">
        <f>IF(J101="",0,IF(J101="優勝",[5]現行XD用点数換算表!$B$4,IF(J101="準優勝",[5]現行XD用点数換算表!$C$4,IF(J101="ベスト4",[5]現行XD用点数換算表!$D$4,IF(J101="ベスト8",[5]現行XD用点数換算表!$E$4,IF(J101="ベスト16",[5]現行XD用点数換算表!$F$4,IF(J101="ベスト32",[5]現行XD用点数換算表!$G$4,"")))))))</f>
        <v>0</v>
      </c>
      <c r="L101" s="12"/>
      <c r="M101" s="8">
        <f>IF(L101="",0,IF(L101="優勝",現行XD用点数換算表!$B$5,IF(L101="準優勝",現行XD用点数換算表!$C$5,IF(L101="ベスト4",現行XD用点数換算表!$D$5,IF(L101="ベスト8",現行XD用点数換算表!$E$5,IF(L101="ベスト16",現行XD用点数換算表!$F$5,IF(L101="ベスト32",現行XD用点数換算表!$G$5,"")))))))</f>
        <v>0</v>
      </c>
      <c r="N101" s="12"/>
      <c r="O101" s="8">
        <f>IF(N101="",0,IF(N101="優勝",現行XD用点数換算表!$B$6,IF(N101="準優勝",現行XD用点数換算表!$C$6,IF(N101="ベスト4",現行XD用点数換算表!$D$6,IF(N101="ベスト8",現行XD用点数換算表!$E$6,IF(N101="ベスト16",現行XD用点数換算表!$F$6,IF(N101="ベスト32",現行XD用点数換算表!$G$6,"")))))))</f>
        <v>0</v>
      </c>
      <c r="P101" s="12"/>
      <c r="Q101" s="8">
        <f>IF(P101="",0,IF(P101="優勝",現行XD用点数換算表!$B$7,IF(P101="準優勝",現行XD用点数換算表!$C$7,IF(P101="ベスト4",現行XD用点数換算表!$D$7,IF(P101="ベスト8",現行XD用点数換算表!$E$7,現行XD用点数換算表!$F$7)))))</f>
        <v>0</v>
      </c>
      <c r="R101" s="12"/>
      <c r="S101" s="8">
        <f>IF(R101="",0,IF(R101="優勝",現行XD用点数換算表!$B$8,IF(R101="準優勝",現行XD用点数換算表!$C$8,IF(R101="ベスト4",現行XD用点数換算表!$D$8,IF(R101="ベスト8",現行XD用点数換算表!$E$8,現行XD用点数換算表!$F$8)))))</f>
        <v>0</v>
      </c>
      <c r="T101" s="12"/>
      <c r="U101" s="14">
        <f>IF(T101="",0,IF(T101="優勝",現行XD用点数換算表!$B$13,IF(T101="準優勝",現行XD用点数換算表!$C$13,IF(T101="ベスト4",現行XD用点数換算表!$D$13,現行XD用点数換算表!$E$13))))</f>
        <v>0</v>
      </c>
      <c r="V101" s="12"/>
      <c r="W101" s="8">
        <f>IF(V101="",0,IF(V101="優勝",現行XD用点数換算表!$B$14,IF(V101="準優勝",現行XD用点数換算表!$C$14,IF(V101="ベスト4",現行XD用点数換算表!$D$14,現行XD用点数換算表!$E$14))))</f>
        <v>0</v>
      </c>
      <c r="X101" s="12"/>
      <c r="Y101" s="8">
        <f>IF(X101="",0,IF(X101="優勝",[5]現行XD用点数換算表!$B$15,IF(X101="準優勝",[5]現行XD用点数換算表!$C$15,IF(X101="ベスト4",[5]現行XD用点数換算表!$D$15,IF(X101="ベスト8",[5]現行XD用点数換算表!$E$15,IF(X101="ベスト16",[5]現行XD用点数換算表!$F$15,IF(X101="ベスト32",[5]現行XD用点数換算表!$G$15,"")))))))</f>
        <v>0</v>
      </c>
      <c r="Z101" s="12"/>
      <c r="AA101" s="8">
        <f>IF(Z101="",0,IF(Z101="優勝",現行XD用点数換算表!$B$16,IF(Z101="準優勝",現行XD用点数換算表!$C$16,IF(Z101="ベスト4",現行XD用点数換算表!$D$16,IF(Z101="ベスト8",現行XD用点数換算表!$E$16,IF(Z101="ベスト16",現行XD用点数換算表!$F$16,IF(Z101="ベスト32",現行XD用点数換算表!$G$16,"")))))))</f>
        <v>0</v>
      </c>
      <c r="AB101" s="12"/>
      <c r="AC101" s="8">
        <f>IF(AB101="",0,IF(AB101="優勝",現行XD用点数換算表!$B$17,IF(AB101="準優勝",現行XD用点数換算表!$C$17,IF(AB101="ベスト4",現行XD用点数換算表!$D$17,IF(AB101="ベスト8",現行XD用点数換算表!$E$17,IF(AB101="ベスト16",現行XD用点数換算表!$F$17,IF(AB101="ベスト32",現行XD用点数換算表!$G$17,"")))))))</f>
        <v>0</v>
      </c>
      <c r="AD101" s="12"/>
      <c r="AE101" s="8">
        <f>IF(AD101="",0,IF(AD101="優勝",現行XD用点数換算表!$B$18,IF(AD101="準優勝",現行XD用点数換算表!$C$18,IF(AD101="ベスト4",現行XD用点数換算表!$D$18,IF(AD101="ベスト8",現行XD用点数換算表!$E$18,現行XD用点数換算表!$F$18)))))</f>
        <v>0</v>
      </c>
      <c r="AF101" s="12"/>
      <c r="AG101" s="8">
        <f>IF(AF101="",0,IF(AF101="優勝",現行XD用点数換算表!$B$19,IF(AF101="準優勝",現行XD用点数換算表!$C$19,IF(AF101="ベスト4",現行XD用点数換算表!$D$19,IF(AF101="ベスト8",現行XD用点数換算表!$E$19,現行XD用点数換算表!$F$19)))))</f>
        <v>0</v>
      </c>
      <c r="AH101" s="8">
        <f t="shared" ref="AH101:AH127" si="5">MAX(G101,I101)+SUM(K101:S101)+MAX(U101,W101)+SUM(Y101:AG101)</f>
        <v>0</v>
      </c>
    </row>
    <row r="102" spans="1:34" ht="15" customHeight="1" x14ac:dyDescent="0.55000000000000004">
      <c r="A102" s="12"/>
      <c r="B102" s="12"/>
      <c r="C102" s="12"/>
      <c r="D102" s="12"/>
      <c r="E102" s="12"/>
      <c r="F102" s="12"/>
      <c r="G102" s="13">
        <f>IF(F102="",0,IF(F102="優勝",現行XD用点数換算表!$B$2,IF(F102="準優勝",現行XD用点数換算表!$C$2,IF(F102="ベスト4",現行XD用点数換算表!$D$2,現行XD用点数換算表!$E$2))))</f>
        <v>0</v>
      </c>
      <c r="H102" s="12"/>
      <c r="I102" s="8">
        <f>IF(H102="",0,IF(H102="優勝",現行XD用点数換算表!$B$3,IF(H102="準優勝",現行XD用点数換算表!$C$3,IF(H102="ベスト4",現行XD用点数換算表!$D$3,現行XD用点数換算表!$E$3))))</f>
        <v>0</v>
      </c>
      <c r="J102" s="12"/>
      <c r="K102" s="8">
        <f>IF(J102="",0,IF(J102="優勝",[5]現行XD用点数換算表!$B$4,IF(J102="準優勝",[5]現行XD用点数換算表!$C$4,IF(J102="ベスト4",[5]現行XD用点数換算表!$D$4,IF(J102="ベスト8",[5]現行XD用点数換算表!$E$4,IF(J102="ベスト16",[5]現行XD用点数換算表!$F$4,IF(J102="ベスト32",[5]現行XD用点数換算表!$G$4,"")))))))</f>
        <v>0</v>
      </c>
      <c r="L102" s="12"/>
      <c r="M102" s="8">
        <f>IF(L102="",0,IF(L102="優勝",現行XD用点数換算表!$B$5,IF(L102="準優勝",現行XD用点数換算表!$C$5,IF(L102="ベスト4",現行XD用点数換算表!$D$5,IF(L102="ベスト8",現行XD用点数換算表!$E$5,IF(L102="ベスト16",現行XD用点数換算表!$F$5,IF(L102="ベスト32",現行XD用点数換算表!$G$5,"")))))))</f>
        <v>0</v>
      </c>
      <c r="N102" s="12"/>
      <c r="O102" s="8">
        <f>IF(N102="",0,IF(N102="優勝",現行XD用点数換算表!$B$6,IF(N102="準優勝",現行XD用点数換算表!$C$6,IF(N102="ベスト4",現行XD用点数換算表!$D$6,IF(N102="ベスト8",現行XD用点数換算表!$E$6,IF(N102="ベスト16",現行XD用点数換算表!$F$6,IF(N102="ベスト32",現行XD用点数換算表!$G$6,"")))))))</f>
        <v>0</v>
      </c>
      <c r="P102" s="12"/>
      <c r="Q102" s="8">
        <f>IF(P102="",0,IF(P102="優勝",現行XD用点数換算表!$B$7,IF(P102="準優勝",現行XD用点数換算表!$C$7,IF(P102="ベスト4",現行XD用点数換算表!$D$7,IF(P102="ベスト8",現行XD用点数換算表!$E$7,現行XD用点数換算表!$F$7)))))</f>
        <v>0</v>
      </c>
      <c r="R102" s="12"/>
      <c r="S102" s="8">
        <f>IF(R102="",0,IF(R102="優勝",現行XD用点数換算表!$B$8,IF(R102="準優勝",現行XD用点数換算表!$C$8,IF(R102="ベスト4",現行XD用点数換算表!$D$8,IF(R102="ベスト8",現行XD用点数換算表!$E$8,現行XD用点数換算表!$F$8)))))</f>
        <v>0</v>
      </c>
      <c r="T102" s="12"/>
      <c r="U102" s="14">
        <f>IF(T102="",0,IF(T102="優勝",現行XD用点数換算表!$B$13,IF(T102="準優勝",現行XD用点数換算表!$C$13,IF(T102="ベスト4",現行XD用点数換算表!$D$13,現行XD用点数換算表!$E$13))))</f>
        <v>0</v>
      </c>
      <c r="V102" s="12"/>
      <c r="W102" s="8">
        <f>IF(V102="",0,IF(V102="優勝",現行XD用点数換算表!$B$14,IF(V102="準優勝",現行XD用点数換算表!$C$14,IF(V102="ベスト4",現行XD用点数換算表!$D$14,現行XD用点数換算表!$E$14))))</f>
        <v>0</v>
      </c>
      <c r="X102" s="12"/>
      <c r="Y102" s="8">
        <f>IF(X102="",0,IF(X102="優勝",[5]現行XD用点数換算表!$B$15,IF(X102="準優勝",[5]現行XD用点数換算表!$C$15,IF(X102="ベスト4",[5]現行XD用点数換算表!$D$15,IF(X102="ベスト8",[5]現行XD用点数換算表!$E$15,IF(X102="ベスト16",[5]現行XD用点数換算表!$F$15,IF(X102="ベスト32",[5]現行XD用点数換算表!$G$15,"")))))))</f>
        <v>0</v>
      </c>
      <c r="Z102" s="12"/>
      <c r="AA102" s="8">
        <f>IF(Z102="",0,IF(Z102="優勝",現行XD用点数換算表!$B$16,IF(Z102="準優勝",現行XD用点数換算表!$C$16,IF(Z102="ベスト4",現行XD用点数換算表!$D$16,IF(Z102="ベスト8",現行XD用点数換算表!$E$16,IF(Z102="ベスト16",現行XD用点数換算表!$F$16,IF(Z102="ベスト32",現行XD用点数換算表!$G$16,"")))))))</f>
        <v>0</v>
      </c>
      <c r="AB102" s="12"/>
      <c r="AC102" s="8">
        <f>IF(AB102="",0,IF(AB102="優勝",現行XD用点数換算表!$B$17,IF(AB102="準優勝",現行XD用点数換算表!$C$17,IF(AB102="ベスト4",現行XD用点数換算表!$D$17,IF(AB102="ベスト8",現行XD用点数換算表!$E$17,IF(AB102="ベスト16",現行XD用点数換算表!$F$17,IF(AB102="ベスト32",現行XD用点数換算表!$G$17,"")))))))</f>
        <v>0</v>
      </c>
      <c r="AD102" s="12"/>
      <c r="AE102" s="8">
        <f>IF(AD102="",0,IF(AD102="優勝",現行XD用点数換算表!$B$18,IF(AD102="準優勝",現行XD用点数換算表!$C$18,IF(AD102="ベスト4",現行XD用点数換算表!$D$18,IF(AD102="ベスト8",現行XD用点数換算表!$E$18,現行XD用点数換算表!$F$18)))))</f>
        <v>0</v>
      </c>
      <c r="AF102" s="12"/>
      <c r="AG102" s="8">
        <f>IF(AF102="",0,IF(AF102="優勝",現行XD用点数換算表!$B$19,IF(AF102="準優勝",現行XD用点数換算表!$C$19,IF(AF102="ベスト4",現行XD用点数換算表!$D$19,IF(AF102="ベスト8",現行XD用点数換算表!$E$19,現行XD用点数換算表!$F$19)))))</f>
        <v>0</v>
      </c>
      <c r="AH102" s="8">
        <f t="shared" si="5"/>
        <v>0</v>
      </c>
    </row>
    <row r="103" spans="1:34" ht="15" customHeight="1" x14ac:dyDescent="0.55000000000000004">
      <c r="A103" s="12"/>
      <c r="B103" s="12"/>
      <c r="C103" s="12"/>
      <c r="D103" s="12"/>
      <c r="E103" s="12"/>
      <c r="F103" s="12"/>
      <c r="G103" s="13">
        <f>IF(F103="",0,IF(F103="優勝",現行XD用点数換算表!$B$2,IF(F103="準優勝",現行XD用点数換算表!$C$2,IF(F103="ベスト4",現行XD用点数換算表!$D$2,現行XD用点数換算表!$E$2))))</f>
        <v>0</v>
      </c>
      <c r="H103" s="12"/>
      <c r="I103" s="8">
        <f>IF(H103="",0,IF(H103="優勝",現行XD用点数換算表!$B$3,IF(H103="準優勝",現行XD用点数換算表!$C$3,IF(H103="ベスト4",現行XD用点数換算表!$D$3,現行XD用点数換算表!$E$3))))</f>
        <v>0</v>
      </c>
      <c r="J103" s="12"/>
      <c r="K103" s="8">
        <f>IF(J103="",0,IF(J103="優勝",[5]現行XD用点数換算表!$B$4,IF(J103="準優勝",[5]現行XD用点数換算表!$C$4,IF(J103="ベスト4",[5]現行XD用点数換算表!$D$4,IF(J103="ベスト8",[5]現行XD用点数換算表!$E$4,IF(J103="ベスト16",[5]現行XD用点数換算表!$F$4,IF(J103="ベスト32",[5]現行XD用点数換算表!$G$4,"")))))))</f>
        <v>0</v>
      </c>
      <c r="L103" s="12"/>
      <c r="M103" s="8">
        <f>IF(L103="",0,IF(L103="優勝",現行XD用点数換算表!$B$5,IF(L103="準優勝",現行XD用点数換算表!$C$5,IF(L103="ベスト4",現行XD用点数換算表!$D$5,IF(L103="ベスト8",現行XD用点数換算表!$E$5,IF(L103="ベスト16",現行XD用点数換算表!$F$5,IF(L103="ベスト32",現行XD用点数換算表!$G$5,"")))))))</f>
        <v>0</v>
      </c>
      <c r="N103" s="12"/>
      <c r="O103" s="8">
        <f>IF(N103="",0,IF(N103="優勝",現行XD用点数換算表!$B$6,IF(N103="準優勝",現行XD用点数換算表!$C$6,IF(N103="ベスト4",現行XD用点数換算表!$D$6,IF(N103="ベスト8",現行XD用点数換算表!$E$6,IF(N103="ベスト16",現行XD用点数換算表!$F$6,IF(N103="ベスト32",現行XD用点数換算表!$G$6,"")))))))</f>
        <v>0</v>
      </c>
      <c r="P103" s="12"/>
      <c r="Q103" s="8">
        <f>IF(P103="",0,IF(P103="優勝",現行XD用点数換算表!$B$7,IF(P103="準優勝",現行XD用点数換算表!$C$7,IF(P103="ベスト4",現行XD用点数換算表!$D$7,IF(P103="ベスト8",現行XD用点数換算表!$E$7,現行XD用点数換算表!$F$7)))))</f>
        <v>0</v>
      </c>
      <c r="R103" s="12"/>
      <c r="S103" s="8">
        <f>IF(R103="",0,IF(R103="優勝",現行XD用点数換算表!$B$8,IF(R103="準優勝",現行XD用点数換算表!$C$8,IF(R103="ベスト4",現行XD用点数換算表!$D$8,IF(R103="ベスト8",現行XD用点数換算表!$E$8,現行XD用点数換算表!$F$8)))))</f>
        <v>0</v>
      </c>
      <c r="T103" s="12"/>
      <c r="U103" s="14">
        <f>IF(T103="",0,IF(T103="優勝",現行XD用点数換算表!$B$13,IF(T103="準優勝",現行XD用点数換算表!$C$13,IF(T103="ベスト4",現行XD用点数換算表!$D$13,現行XD用点数換算表!$E$13))))</f>
        <v>0</v>
      </c>
      <c r="V103" s="12"/>
      <c r="W103" s="8">
        <f>IF(V103="",0,IF(V103="優勝",現行XD用点数換算表!$B$14,IF(V103="準優勝",現行XD用点数換算表!$C$14,IF(V103="ベスト4",現行XD用点数換算表!$D$14,現行XD用点数換算表!$E$14))))</f>
        <v>0</v>
      </c>
      <c r="X103" s="12"/>
      <c r="Y103" s="8">
        <f>IF(X103="",0,IF(X103="優勝",[5]現行XD用点数換算表!$B$15,IF(X103="準優勝",[5]現行XD用点数換算表!$C$15,IF(X103="ベスト4",[5]現行XD用点数換算表!$D$15,IF(X103="ベスト8",[5]現行XD用点数換算表!$E$15,IF(X103="ベスト16",[5]現行XD用点数換算表!$F$15,IF(X103="ベスト32",[5]現行XD用点数換算表!$G$15,"")))))))</f>
        <v>0</v>
      </c>
      <c r="Z103" s="12"/>
      <c r="AA103" s="8">
        <f>IF(Z103="",0,IF(Z103="優勝",現行XD用点数換算表!$B$16,IF(Z103="準優勝",現行XD用点数換算表!$C$16,IF(Z103="ベスト4",現行XD用点数換算表!$D$16,IF(Z103="ベスト8",現行XD用点数換算表!$E$16,IF(Z103="ベスト16",現行XD用点数換算表!$F$16,IF(Z103="ベスト32",現行XD用点数換算表!$G$16,"")))))))</f>
        <v>0</v>
      </c>
      <c r="AB103" s="12"/>
      <c r="AC103" s="8">
        <f>IF(AB103="",0,IF(AB103="優勝",現行XD用点数換算表!$B$17,IF(AB103="準優勝",現行XD用点数換算表!$C$17,IF(AB103="ベスト4",現行XD用点数換算表!$D$17,IF(AB103="ベスト8",現行XD用点数換算表!$E$17,IF(AB103="ベスト16",現行XD用点数換算表!$F$17,IF(AB103="ベスト32",現行XD用点数換算表!$G$17,"")))))))</f>
        <v>0</v>
      </c>
      <c r="AD103" s="12"/>
      <c r="AE103" s="8">
        <f>IF(AD103="",0,IF(AD103="優勝",現行XD用点数換算表!$B$18,IF(AD103="準優勝",現行XD用点数換算表!$C$18,IF(AD103="ベスト4",現行XD用点数換算表!$D$18,IF(AD103="ベスト8",現行XD用点数換算表!$E$18,現行XD用点数換算表!$F$18)))))</f>
        <v>0</v>
      </c>
      <c r="AF103" s="12"/>
      <c r="AG103" s="8">
        <f>IF(AF103="",0,IF(AF103="優勝",現行XD用点数換算表!$B$19,IF(AF103="準優勝",現行XD用点数換算表!$C$19,IF(AF103="ベスト4",現行XD用点数換算表!$D$19,IF(AF103="ベスト8",現行XD用点数換算表!$E$19,現行XD用点数換算表!$F$19)))))</f>
        <v>0</v>
      </c>
      <c r="AH103" s="8">
        <f t="shared" si="5"/>
        <v>0</v>
      </c>
    </row>
    <row r="104" spans="1:34" ht="15" customHeight="1" x14ac:dyDescent="0.55000000000000004">
      <c r="A104" s="12"/>
      <c r="B104" s="12"/>
      <c r="C104" s="12"/>
      <c r="D104" s="12"/>
      <c r="E104" s="12"/>
      <c r="F104" s="12"/>
      <c r="G104" s="13">
        <f>IF(F104="",0,IF(F104="優勝",現行XD用点数換算表!$B$2,IF(F104="準優勝",現行XD用点数換算表!$C$2,IF(F104="ベスト4",現行XD用点数換算表!$D$2,現行XD用点数換算表!$E$2))))</f>
        <v>0</v>
      </c>
      <c r="H104" s="12"/>
      <c r="I104" s="8">
        <f>IF(H104="",0,IF(H104="優勝",現行XD用点数換算表!$B$3,IF(H104="準優勝",現行XD用点数換算表!$C$3,IF(H104="ベスト4",現行XD用点数換算表!$D$3,現行XD用点数換算表!$E$3))))</f>
        <v>0</v>
      </c>
      <c r="J104" s="12"/>
      <c r="K104" s="8">
        <f>IF(J104="",0,IF(J104="優勝",[5]現行XD用点数換算表!$B$4,IF(J104="準優勝",[5]現行XD用点数換算表!$C$4,IF(J104="ベスト4",[5]現行XD用点数換算表!$D$4,IF(J104="ベスト8",[5]現行XD用点数換算表!$E$4,IF(J104="ベスト16",[5]現行XD用点数換算表!$F$4,IF(J104="ベスト32",[5]現行XD用点数換算表!$G$4,"")))))))</f>
        <v>0</v>
      </c>
      <c r="L104" s="12"/>
      <c r="M104" s="8">
        <f>IF(L104="",0,IF(L104="優勝",現行XD用点数換算表!$B$5,IF(L104="準優勝",現行XD用点数換算表!$C$5,IF(L104="ベスト4",現行XD用点数換算表!$D$5,IF(L104="ベスト8",現行XD用点数換算表!$E$5,IF(L104="ベスト16",現行XD用点数換算表!$F$5,IF(L104="ベスト32",現行XD用点数換算表!$G$5,"")))))))</f>
        <v>0</v>
      </c>
      <c r="N104" s="12"/>
      <c r="O104" s="8">
        <f>IF(N104="",0,IF(N104="優勝",現行XD用点数換算表!$B$6,IF(N104="準優勝",現行XD用点数換算表!$C$6,IF(N104="ベスト4",現行XD用点数換算表!$D$6,IF(N104="ベスト8",現行XD用点数換算表!$E$6,IF(N104="ベスト16",現行XD用点数換算表!$F$6,IF(N104="ベスト32",現行XD用点数換算表!$G$6,"")))))))</f>
        <v>0</v>
      </c>
      <c r="P104" s="12"/>
      <c r="Q104" s="8">
        <f>IF(P104="",0,IF(P104="優勝",現行XD用点数換算表!$B$7,IF(P104="準優勝",現行XD用点数換算表!$C$7,IF(P104="ベスト4",現行XD用点数換算表!$D$7,IF(P104="ベスト8",現行XD用点数換算表!$E$7,現行XD用点数換算表!$F$7)))))</f>
        <v>0</v>
      </c>
      <c r="R104" s="12"/>
      <c r="S104" s="8">
        <f>IF(R104="",0,IF(R104="優勝",現行XD用点数換算表!$B$8,IF(R104="準優勝",現行XD用点数換算表!$C$8,IF(R104="ベスト4",現行XD用点数換算表!$D$8,IF(R104="ベスト8",現行XD用点数換算表!$E$8,現行XD用点数換算表!$F$8)))))</f>
        <v>0</v>
      </c>
      <c r="T104" s="12"/>
      <c r="U104" s="14">
        <f>IF(T104="",0,IF(T104="優勝",現行XD用点数換算表!$B$13,IF(T104="準優勝",現行XD用点数換算表!$C$13,IF(T104="ベスト4",現行XD用点数換算表!$D$13,現行XD用点数換算表!$E$13))))</f>
        <v>0</v>
      </c>
      <c r="V104" s="12"/>
      <c r="W104" s="8">
        <f>IF(V104="",0,IF(V104="優勝",現行XD用点数換算表!$B$14,IF(V104="準優勝",現行XD用点数換算表!$C$14,IF(V104="ベスト4",現行XD用点数換算表!$D$14,現行XD用点数換算表!$E$14))))</f>
        <v>0</v>
      </c>
      <c r="X104" s="12"/>
      <c r="Y104" s="8">
        <f>IF(X104="",0,IF(X104="優勝",[5]現行XD用点数換算表!$B$15,IF(X104="準優勝",[5]現行XD用点数換算表!$C$15,IF(X104="ベスト4",[5]現行XD用点数換算表!$D$15,IF(X104="ベスト8",[5]現行XD用点数換算表!$E$15,IF(X104="ベスト16",[5]現行XD用点数換算表!$F$15,IF(X104="ベスト32",[5]現行XD用点数換算表!$G$15,"")))))))</f>
        <v>0</v>
      </c>
      <c r="Z104" s="12"/>
      <c r="AA104" s="8">
        <f>IF(Z104="",0,IF(Z104="優勝",現行XD用点数換算表!$B$16,IF(Z104="準優勝",現行XD用点数換算表!$C$16,IF(Z104="ベスト4",現行XD用点数換算表!$D$16,IF(Z104="ベスト8",現行XD用点数換算表!$E$16,IF(Z104="ベスト16",現行XD用点数換算表!$F$16,IF(Z104="ベスト32",現行XD用点数換算表!$G$16,"")))))))</f>
        <v>0</v>
      </c>
      <c r="AB104" s="12"/>
      <c r="AC104" s="8">
        <f>IF(AB104="",0,IF(AB104="優勝",現行XD用点数換算表!$B$17,IF(AB104="準優勝",現行XD用点数換算表!$C$17,IF(AB104="ベスト4",現行XD用点数換算表!$D$17,IF(AB104="ベスト8",現行XD用点数換算表!$E$17,IF(AB104="ベスト16",現行XD用点数換算表!$F$17,IF(AB104="ベスト32",現行XD用点数換算表!$G$17,"")))))))</f>
        <v>0</v>
      </c>
      <c r="AD104" s="12"/>
      <c r="AE104" s="8">
        <f>IF(AD104="",0,IF(AD104="優勝",現行XD用点数換算表!$B$18,IF(AD104="準優勝",現行XD用点数換算表!$C$18,IF(AD104="ベスト4",現行XD用点数換算表!$D$18,IF(AD104="ベスト8",現行XD用点数換算表!$E$18,現行XD用点数換算表!$F$18)))))</f>
        <v>0</v>
      </c>
      <c r="AF104" s="12"/>
      <c r="AG104" s="8">
        <f>IF(AF104="",0,IF(AF104="優勝",現行XD用点数換算表!$B$19,IF(AF104="準優勝",現行XD用点数換算表!$C$19,IF(AF104="ベスト4",現行XD用点数換算表!$D$19,IF(AF104="ベスト8",現行XD用点数換算表!$E$19,現行XD用点数換算表!$F$19)))))</f>
        <v>0</v>
      </c>
      <c r="AH104" s="8">
        <f t="shared" si="5"/>
        <v>0</v>
      </c>
    </row>
    <row r="105" spans="1:34" ht="15" customHeight="1" x14ac:dyDescent="0.55000000000000004">
      <c r="A105" s="12"/>
      <c r="B105" s="12"/>
      <c r="C105" s="12"/>
      <c r="D105" s="12"/>
      <c r="E105" s="12"/>
      <c r="F105" s="12"/>
      <c r="G105" s="13">
        <f>IF(F105="",0,IF(F105="優勝",現行XD用点数換算表!$B$2,IF(F105="準優勝",現行XD用点数換算表!$C$2,IF(F105="ベスト4",現行XD用点数換算表!$D$2,現行XD用点数換算表!$E$2))))</f>
        <v>0</v>
      </c>
      <c r="H105" s="12"/>
      <c r="I105" s="8">
        <f>IF(H105="",0,IF(H105="優勝",現行XD用点数換算表!$B$3,IF(H105="準優勝",現行XD用点数換算表!$C$3,IF(H105="ベスト4",現行XD用点数換算表!$D$3,現行XD用点数換算表!$E$3))))</f>
        <v>0</v>
      </c>
      <c r="J105" s="12"/>
      <c r="K105" s="8">
        <f>IF(J105="",0,IF(J105="優勝",[5]現行XD用点数換算表!$B$4,IF(J105="準優勝",[5]現行XD用点数換算表!$C$4,IF(J105="ベスト4",[5]現行XD用点数換算表!$D$4,IF(J105="ベスト8",[5]現行XD用点数換算表!$E$4,IF(J105="ベスト16",[5]現行XD用点数換算表!$F$4,IF(J105="ベスト32",[5]現行XD用点数換算表!$G$4,"")))))))</f>
        <v>0</v>
      </c>
      <c r="L105" s="12"/>
      <c r="M105" s="8">
        <f>IF(L105="",0,IF(L105="優勝",現行XD用点数換算表!$B$5,IF(L105="準優勝",現行XD用点数換算表!$C$5,IF(L105="ベスト4",現行XD用点数換算表!$D$5,IF(L105="ベスト8",現行XD用点数換算表!$E$5,IF(L105="ベスト16",現行XD用点数換算表!$F$5,IF(L105="ベスト32",現行XD用点数換算表!$G$5,"")))))))</f>
        <v>0</v>
      </c>
      <c r="N105" s="12"/>
      <c r="O105" s="8">
        <f>IF(N105="",0,IF(N105="優勝",現行XD用点数換算表!$B$6,IF(N105="準優勝",現行XD用点数換算表!$C$6,IF(N105="ベスト4",現行XD用点数換算表!$D$6,IF(N105="ベスト8",現行XD用点数換算表!$E$6,IF(N105="ベスト16",現行XD用点数換算表!$F$6,IF(N105="ベスト32",現行XD用点数換算表!$G$6,"")))))))</f>
        <v>0</v>
      </c>
      <c r="P105" s="12"/>
      <c r="Q105" s="8">
        <f>IF(P105="",0,IF(P105="優勝",現行XD用点数換算表!$B$7,IF(P105="準優勝",現行XD用点数換算表!$C$7,IF(P105="ベスト4",現行XD用点数換算表!$D$7,IF(P105="ベスト8",現行XD用点数換算表!$E$7,現行XD用点数換算表!$F$7)))))</f>
        <v>0</v>
      </c>
      <c r="R105" s="12"/>
      <c r="S105" s="8">
        <f>IF(R105="",0,IF(R105="優勝",現行XD用点数換算表!$B$8,IF(R105="準優勝",現行XD用点数換算表!$C$8,IF(R105="ベスト4",現行XD用点数換算表!$D$8,IF(R105="ベスト8",現行XD用点数換算表!$E$8,現行XD用点数換算表!$F$8)))))</f>
        <v>0</v>
      </c>
      <c r="T105" s="12"/>
      <c r="U105" s="14">
        <f>IF(T105="",0,IF(T105="優勝",現行XD用点数換算表!$B$13,IF(T105="準優勝",現行XD用点数換算表!$C$13,IF(T105="ベスト4",現行XD用点数換算表!$D$13,現行XD用点数換算表!$E$13))))</f>
        <v>0</v>
      </c>
      <c r="V105" s="12"/>
      <c r="W105" s="8">
        <f>IF(V105="",0,IF(V105="優勝",現行XD用点数換算表!$B$14,IF(V105="準優勝",現行XD用点数換算表!$C$14,IF(V105="ベスト4",現行XD用点数換算表!$D$14,現行XD用点数換算表!$E$14))))</f>
        <v>0</v>
      </c>
      <c r="X105" s="12"/>
      <c r="Y105" s="8">
        <f>IF(X105="",0,IF(X105="優勝",[5]現行XD用点数換算表!$B$15,IF(X105="準優勝",[5]現行XD用点数換算表!$C$15,IF(X105="ベスト4",[5]現行XD用点数換算表!$D$15,IF(X105="ベスト8",[5]現行XD用点数換算表!$E$15,IF(X105="ベスト16",[5]現行XD用点数換算表!$F$15,IF(X105="ベスト32",[5]現行XD用点数換算表!$G$15,"")))))))</f>
        <v>0</v>
      </c>
      <c r="Z105" s="12"/>
      <c r="AA105" s="8">
        <f>IF(Z105="",0,IF(Z105="優勝",現行XD用点数換算表!$B$16,IF(Z105="準優勝",現行XD用点数換算表!$C$16,IF(Z105="ベスト4",現行XD用点数換算表!$D$16,IF(Z105="ベスト8",現行XD用点数換算表!$E$16,IF(Z105="ベスト16",現行XD用点数換算表!$F$16,IF(Z105="ベスト32",現行XD用点数換算表!$G$16,"")))))))</f>
        <v>0</v>
      </c>
      <c r="AB105" s="12"/>
      <c r="AC105" s="8">
        <f>IF(AB105="",0,IF(AB105="優勝",現行XD用点数換算表!$B$17,IF(AB105="準優勝",現行XD用点数換算表!$C$17,IF(AB105="ベスト4",現行XD用点数換算表!$D$17,IF(AB105="ベスト8",現行XD用点数換算表!$E$17,IF(AB105="ベスト16",現行XD用点数換算表!$F$17,IF(AB105="ベスト32",現行XD用点数換算表!$G$17,"")))))))</f>
        <v>0</v>
      </c>
      <c r="AD105" s="12"/>
      <c r="AE105" s="8">
        <f>IF(AD105="",0,IF(AD105="優勝",現行XD用点数換算表!$B$18,IF(AD105="準優勝",現行XD用点数換算表!$C$18,IF(AD105="ベスト4",現行XD用点数換算表!$D$18,IF(AD105="ベスト8",現行XD用点数換算表!$E$18,現行XD用点数換算表!$F$18)))))</f>
        <v>0</v>
      </c>
      <c r="AF105" s="12"/>
      <c r="AG105" s="8">
        <f>IF(AF105="",0,IF(AF105="優勝",現行XD用点数換算表!$B$19,IF(AF105="準優勝",現行XD用点数換算表!$C$19,IF(AF105="ベスト4",現行XD用点数換算表!$D$19,IF(AF105="ベスト8",現行XD用点数換算表!$E$19,現行XD用点数換算表!$F$19)))))</f>
        <v>0</v>
      </c>
      <c r="AH105" s="8">
        <f t="shared" si="5"/>
        <v>0</v>
      </c>
    </row>
    <row r="106" spans="1:34" ht="15" customHeight="1" x14ac:dyDescent="0.55000000000000004">
      <c r="A106" s="12"/>
      <c r="B106" s="12"/>
      <c r="C106" s="12"/>
      <c r="D106" s="12"/>
      <c r="E106" s="12"/>
      <c r="F106" s="12"/>
      <c r="G106" s="13">
        <f>IF(F106="",0,IF(F106="優勝",現行XD用点数換算表!$B$2,IF(F106="準優勝",現行XD用点数換算表!$C$2,IF(F106="ベスト4",現行XD用点数換算表!$D$2,現行XD用点数換算表!$E$2))))</f>
        <v>0</v>
      </c>
      <c r="H106" s="12"/>
      <c r="I106" s="8">
        <f>IF(H106="",0,IF(H106="優勝",現行XD用点数換算表!$B$3,IF(H106="準優勝",現行XD用点数換算表!$C$3,IF(H106="ベスト4",現行XD用点数換算表!$D$3,現行XD用点数換算表!$E$3))))</f>
        <v>0</v>
      </c>
      <c r="J106" s="12"/>
      <c r="K106" s="8">
        <f>IF(J106="",0,IF(J106="優勝",[5]現行XD用点数換算表!$B$4,IF(J106="準優勝",[5]現行XD用点数換算表!$C$4,IF(J106="ベスト4",[5]現行XD用点数換算表!$D$4,IF(J106="ベスト8",[5]現行XD用点数換算表!$E$4,IF(J106="ベスト16",[5]現行XD用点数換算表!$F$4,IF(J106="ベスト32",[5]現行XD用点数換算表!$G$4,"")))))))</f>
        <v>0</v>
      </c>
      <c r="L106" s="12"/>
      <c r="M106" s="8">
        <f>IF(L106="",0,IF(L106="優勝",現行XD用点数換算表!$B$5,IF(L106="準優勝",現行XD用点数換算表!$C$5,IF(L106="ベスト4",現行XD用点数換算表!$D$5,IF(L106="ベスト8",現行XD用点数換算表!$E$5,IF(L106="ベスト16",現行XD用点数換算表!$F$5,IF(L106="ベスト32",現行XD用点数換算表!$G$5,"")))))))</f>
        <v>0</v>
      </c>
      <c r="N106" s="12"/>
      <c r="O106" s="8">
        <f>IF(N106="",0,IF(N106="優勝",現行XD用点数換算表!$B$6,IF(N106="準優勝",現行XD用点数換算表!$C$6,IF(N106="ベスト4",現行XD用点数換算表!$D$6,IF(N106="ベスト8",現行XD用点数換算表!$E$6,IF(N106="ベスト16",現行XD用点数換算表!$F$6,IF(N106="ベスト32",現行XD用点数換算表!$G$6,"")))))))</f>
        <v>0</v>
      </c>
      <c r="P106" s="12"/>
      <c r="Q106" s="8">
        <f>IF(P106="",0,IF(P106="優勝",現行XD用点数換算表!$B$7,IF(P106="準優勝",現行XD用点数換算表!$C$7,IF(P106="ベスト4",現行XD用点数換算表!$D$7,IF(P106="ベスト8",現行XD用点数換算表!$E$7,現行XD用点数換算表!$F$7)))))</f>
        <v>0</v>
      </c>
      <c r="R106" s="12"/>
      <c r="S106" s="8">
        <f>IF(R106="",0,IF(R106="優勝",現行XD用点数換算表!$B$8,IF(R106="準優勝",現行XD用点数換算表!$C$8,IF(R106="ベスト4",現行XD用点数換算表!$D$8,IF(R106="ベスト8",現行XD用点数換算表!$E$8,現行XD用点数換算表!$F$8)))))</f>
        <v>0</v>
      </c>
      <c r="T106" s="12"/>
      <c r="U106" s="14">
        <f>IF(T106="",0,IF(T106="優勝",現行XD用点数換算表!$B$13,IF(T106="準優勝",現行XD用点数換算表!$C$13,IF(T106="ベスト4",現行XD用点数換算表!$D$13,現行XD用点数換算表!$E$13))))</f>
        <v>0</v>
      </c>
      <c r="V106" s="12"/>
      <c r="W106" s="8">
        <f>IF(V106="",0,IF(V106="優勝",現行XD用点数換算表!$B$14,IF(V106="準優勝",現行XD用点数換算表!$C$14,IF(V106="ベスト4",現行XD用点数換算表!$D$14,現行XD用点数換算表!$E$14))))</f>
        <v>0</v>
      </c>
      <c r="X106" s="12"/>
      <c r="Y106" s="8">
        <f>IF(X106="",0,IF(X106="優勝",[5]現行XD用点数換算表!$B$15,IF(X106="準優勝",[5]現行XD用点数換算表!$C$15,IF(X106="ベスト4",[5]現行XD用点数換算表!$D$15,IF(X106="ベスト8",[5]現行XD用点数換算表!$E$15,IF(X106="ベスト16",[5]現行XD用点数換算表!$F$15,IF(X106="ベスト32",[5]現行XD用点数換算表!$G$15,"")))))))</f>
        <v>0</v>
      </c>
      <c r="Z106" s="12"/>
      <c r="AA106" s="8">
        <f>IF(Z106="",0,IF(Z106="優勝",現行XD用点数換算表!$B$16,IF(Z106="準優勝",現行XD用点数換算表!$C$16,IF(Z106="ベスト4",現行XD用点数換算表!$D$16,IF(Z106="ベスト8",現行XD用点数換算表!$E$16,IF(Z106="ベスト16",現行XD用点数換算表!$F$16,IF(Z106="ベスト32",現行XD用点数換算表!$G$16,"")))))))</f>
        <v>0</v>
      </c>
      <c r="AB106" s="12"/>
      <c r="AC106" s="8">
        <f>IF(AB106="",0,IF(AB106="優勝",現行XD用点数換算表!$B$17,IF(AB106="準優勝",現行XD用点数換算表!$C$17,IF(AB106="ベスト4",現行XD用点数換算表!$D$17,IF(AB106="ベスト8",現行XD用点数換算表!$E$17,IF(AB106="ベスト16",現行XD用点数換算表!$F$17,IF(AB106="ベスト32",現行XD用点数換算表!$G$17,"")))))))</f>
        <v>0</v>
      </c>
      <c r="AD106" s="12"/>
      <c r="AE106" s="8">
        <f>IF(AD106="",0,IF(AD106="優勝",現行XD用点数換算表!$B$18,IF(AD106="準優勝",現行XD用点数換算表!$C$18,IF(AD106="ベスト4",現行XD用点数換算表!$D$18,IF(AD106="ベスト8",現行XD用点数換算表!$E$18,現行XD用点数換算表!$F$18)))))</f>
        <v>0</v>
      </c>
      <c r="AF106" s="12"/>
      <c r="AG106" s="8">
        <f>IF(AF106="",0,IF(AF106="優勝",現行XD用点数換算表!$B$19,IF(AF106="準優勝",現行XD用点数換算表!$C$19,IF(AF106="ベスト4",現行XD用点数換算表!$D$19,IF(AF106="ベスト8",現行XD用点数換算表!$E$19,現行XD用点数換算表!$F$19)))))</f>
        <v>0</v>
      </c>
      <c r="AH106" s="8">
        <f t="shared" si="5"/>
        <v>0</v>
      </c>
    </row>
    <row r="107" spans="1:34" ht="15" customHeight="1" x14ac:dyDescent="0.55000000000000004">
      <c r="A107" s="12"/>
      <c r="B107" s="12"/>
      <c r="C107" s="12"/>
      <c r="D107" s="12"/>
      <c r="E107" s="12"/>
      <c r="F107" s="12"/>
      <c r="G107" s="13">
        <f>IF(F107="",0,IF(F107="優勝",現行XD用点数換算表!$B$2,IF(F107="準優勝",現行XD用点数換算表!$C$2,IF(F107="ベスト4",現行XD用点数換算表!$D$2,現行XD用点数換算表!$E$2))))</f>
        <v>0</v>
      </c>
      <c r="H107" s="12"/>
      <c r="I107" s="8">
        <f>IF(H107="",0,IF(H107="優勝",現行XD用点数換算表!$B$3,IF(H107="準優勝",現行XD用点数換算表!$C$3,IF(H107="ベスト4",現行XD用点数換算表!$D$3,現行XD用点数換算表!$E$3))))</f>
        <v>0</v>
      </c>
      <c r="J107" s="12"/>
      <c r="K107" s="8">
        <f>IF(J107="",0,IF(J107="優勝",[5]現行XD用点数換算表!$B$4,IF(J107="準優勝",[5]現行XD用点数換算表!$C$4,IF(J107="ベスト4",[5]現行XD用点数換算表!$D$4,IF(J107="ベスト8",[5]現行XD用点数換算表!$E$4,IF(J107="ベスト16",[5]現行XD用点数換算表!$F$4,IF(J107="ベスト32",[5]現行XD用点数換算表!$G$4,"")))))))</f>
        <v>0</v>
      </c>
      <c r="L107" s="12"/>
      <c r="M107" s="8">
        <f>IF(L107="",0,IF(L107="優勝",現行XD用点数換算表!$B$5,IF(L107="準優勝",現行XD用点数換算表!$C$5,IF(L107="ベスト4",現行XD用点数換算表!$D$5,IF(L107="ベスト8",現行XD用点数換算表!$E$5,IF(L107="ベスト16",現行XD用点数換算表!$F$5,IF(L107="ベスト32",現行XD用点数換算表!$G$5,"")))))))</f>
        <v>0</v>
      </c>
      <c r="N107" s="12"/>
      <c r="O107" s="8">
        <f>IF(N107="",0,IF(N107="優勝",現行XD用点数換算表!$B$6,IF(N107="準優勝",現行XD用点数換算表!$C$6,IF(N107="ベスト4",現行XD用点数換算表!$D$6,IF(N107="ベスト8",現行XD用点数換算表!$E$6,IF(N107="ベスト16",現行XD用点数換算表!$F$6,IF(N107="ベスト32",現行XD用点数換算表!$G$6,"")))))))</f>
        <v>0</v>
      </c>
      <c r="P107" s="12"/>
      <c r="Q107" s="8">
        <f>IF(P107="",0,IF(P107="優勝",現行XD用点数換算表!$B$7,IF(P107="準優勝",現行XD用点数換算表!$C$7,IF(P107="ベスト4",現行XD用点数換算表!$D$7,IF(P107="ベスト8",現行XD用点数換算表!$E$7,現行XD用点数換算表!$F$7)))))</f>
        <v>0</v>
      </c>
      <c r="R107" s="12"/>
      <c r="S107" s="8">
        <f>IF(R107="",0,IF(R107="優勝",現行XD用点数換算表!$B$8,IF(R107="準優勝",現行XD用点数換算表!$C$8,IF(R107="ベスト4",現行XD用点数換算表!$D$8,IF(R107="ベスト8",現行XD用点数換算表!$E$8,現行XD用点数換算表!$F$8)))))</f>
        <v>0</v>
      </c>
      <c r="T107" s="12"/>
      <c r="U107" s="14">
        <f>IF(T107="",0,IF(T107="優勝",現行XD用点数換算表!$B$13,IF(T107="準優勝",現行XD用点数換算表!$C$13,IF(T107="ベスト4",現行XD用点数換算表!$D$13,現行XD用点数換算表!$E$13))))</f>
        <v>0</v>
      </c>
      <c r="V107" s="12"/>
      <c r="W107" s="8">
        <f>IF(V107="",0,IF(V107="優勝",現行XD用点数換算表!$B$14,IF(V107="準優勝",現行XD用点数換算表!$C$14,IF(V107="ベスト4",現行XD用点数換算表!$D$14,現行XD用点数換算表!$E$14))))</f>
        <v>0</v>
      </c>
      <c r="X107" s="12"/>
      <c r="Y107" s="8">
        <f>IF(X107="",0,IF(X107="優勝",[5]現行XD用点数換算表!$B$15,IF(X107="準優勝",[5]現行XD用点数換算表!$C$15,IF(X107="ベスト4",[5]現行XD用点数換算表!$D$15,IF(X107="ベスト8",[5]現行XD用点数換算表!$E$15,IF(X107="ベスト16",[5]現行XD用点数換算表!$F$15,IF(X107="ベスト32",[5]現行XD用点数換算表!$G$15,"")))))))</f>
        <v>0</v>
      </c>
      <c r="Z107" s="12"/>
      <c r="AA107" s="8">
        <f>IF(Z107="",0,IF(Z107="優勝",現行XD用点数換算表!$B$16,IF(Z107="準優勝",現行XD用点数換算表!$C$16,IF(Z107="ベスト4",現行XD用点数換算表!$D$16,IF(Z107="ベスト8",現行XD用点数換算表!$E$16,IF(Z107="ベスト16",現行XD用点数換算表!$F$16,IF(Z107="ベスト32",現行XD用点数換算表!$G$16,"")))))))</f>
        <v>0</v>
      </c>
      <c r="AB107" s="12"/>
      <c r="AC107" s="8">
        <f>IF(AB107="",0,IF(AB107="優勝",現行XD用点数換算表!$B$17,IF(AB107="準優勝",現行XD用点数換算表!$C$17,IF(AB107="ベスト4",現行XD用点数換算表!$D$17,IF(AB107="ベスト8",現行XD用点数換算表!$E$17,IF(AB107="ベスト16",現行XD用点数換算表!$F$17,IF(AB107="ベスト32",現行XD用点数換算表!$G$17,"")))))))</f>
        <v>0</v>
      </c>
      <c r="AD107" s="12"/>
      <c r="AE107" s="8">
        <f>IF(AD107="",0,IF(AD107="優勝",現行XD用点数換算表!$B$18,IF(AD107="準優勝",現行XD用点数換算表!$C$18,IF(AD107="ベスト4",現行XD用点数換算表!$D$18,IF(AD107="ベスト8",現行XD用点数換算表!$E$18,現行XD用点数換算表!$F$18)))))</f>
        <v>0</v>
      </c>
      <c r="AF107" s="12"/>
      <c r="AG107" s="8">
        <f>IF(AF107="",0,IF(AF107="優勝",現行XD用点数換算表!$B$19,IF(AF107="準優勝",現行XD用点数換算表!$C$19,IF(AF107="ベスト4",現行XD用点数換算表!$D$19,IF(AF107="ベスト8",現行XD用点数換算表!$E$19,現行XD用点数換算表!$F$19)))))</f>
        <v>0</v>
      </c>
      <c r="AH107" s="8">
        <f t="shared" si="5"/>
        <v>0</v>
      </c>
    </row>
    <row r="108" spans="1:34" ht="15" customHeight="1" x14ac:dyDescent="0.55000000000000004">
      <c r="A108" s="12"/>
      <c r="B108" s="12"/>
      <c r="C108" s="12"/>
      <c r="D108" s="12"/>
      <c r="E108" s="12"/>
      <c r="F108" s="12"/>
      <c r="G108" s="13">
        <f>IF(F108="",0,IF(F108="優勝",現行XD用点数換算表!$B$2,IF(F108="準優勝",現行XD用点数換算表!$C$2,IF(F108="ベスト4",現行XD用点数換算表!$D$2,現行XD用点数換算表!$E$2))))</f>
        <v>0</v>
      </c>
      <c r="H108" s="12"/>
      <c r="I108" s="8">
        <f>IF(H108="",0,IF(H108="優勝",現行XD用点数換算表!$B$3,IF(H108="準優勝",現行XD用点数換算表!$C$3,IF(H108="ベスト4",現行XD用点数換算表!$D$3,現行XD用点数換算表!$E$3))))</f>
        <v>0</v>
      </c>
      <c r="J108" s="12"/>
      <c r="K108" s="8">
        <f>IF(J108="",0,IF(J108="優勝",[5]現行XD用点数換算表!$B$4,IF(J108="準優勝",[5]現行XD用点数換算表!$C$4,IF(J108="ベスト4",[5]現行XD用点数換算表!$D$4,IF(J108="ベスト8",[5]現行XD用点数換算表!$E$4,IF(J108="ベスト16",[5]現行XD用点数換算表!$F$4,IF(J108="ベスト32",[5]現行XD用点数換算表!$G$4,"")))))))</f>
        <v>0</v>
      </c>
      <c r="L108" s="12"/>
      <c r="M108" s="8">
        <f>IF(L108="",0,IF(L108="優勝",現行XD用点数換算表!$B$5,IF(L108="準優勝",現行XD用点数換算表!$C$5,IF(L108="ベスト4",現行XD用点数換算表!$D$5,IF(L108="ベスト8",現行XD用点数換算表!$E$5,IF(L108="ベスト16",現行XD用点数換算表!$F$5,IF(L108="ベスト32",現行XD用点数換算表!$G$5,"")))))))</f>
        <v>0</v>
      </c>
      <c r="N108" s="12"/>
      <c r="O108" s="8">
        <f>IF(N108="",0,IF(N108="優勝",現行XD用点数換算表!$B$6,IF(N108="準優勝",現行XD用点数換算表!$C$6,IF(N108="ベスト4",現行XD用点数換算表!$D$6,IF(N108="ベスト8",現行XD用点数換算表!$E$6,IF(N108="ベスト16",現行XD用点数換算表!$F$6,IF(N108="ベスト32",現行XD用点数換算表!$G$6,"")))))))</f>
        <v>0</v>
      </c>
      <c r="P108" s="12"/>
      <c r="Q108" s="8">
        <f>IF(P108="",0,IF(P108="優勝",現行XD用点数換算表!$B$7,IF(P108="準優勝",現行XD用点数換算表!$C$7,IF(P108="ベスト4",現行XD用点数換算表!$D$7,IF(P108="ベスト8",現行XD用点数換算表!$E$7,現行XD用点数換算表!$F$7)))))</f>
        <v>0</v>
      </c>
      <c r="R108" s="12"/>
      <c r="S108" s="8">
        <f>IF(R108="",0,IF(R108="優勝",現行XD用点数換算表!$B$8,IF(R108="準優勝",現行XD用点数換算表!$C$8,IF(R108="ベスト4",現行XD用点数換算表!$D$8,IF(R108="ベスト8",現行XD用点数換算表!$E$8,現行XD用点数換算表!$F$8)))))</f>
        <v>0</v>
      </c>
      <c r="T108" s="12"/>
      <c r="U108" s="14">
        <f>IF(T108="",0,IF(T108="優勝",現行XD用点数換算表!$B$13,IF(T108="準優勝",現行XD用点数換算表!$C$13,IF(T108="ベスト4",現行XD用点数換算表!$D$13,現行XD用点数換算表!$E$13))))</f>
        <v>0</v>
      </c>
      <c r="V108" s="12"/>
      <c r="W108" s="8">
        <f>IF(V108="",0,IF(V108="優勝",現行XD用点数換算表!$B$14,IF(V108="準優勝",現行XD用点数換算表!$C$14,IF(V108="ベスト4",現行XD用点数換算表!$D$14,現行XD用点数換算表!$E$14))))</f>
        <v>0</v>
      </c>
      <c r="X108" s="12"/>
      <c r="Y108" s="8">
        <f>IF(X108="",0,IF(X108="優勝",[5]現行XD用点数換算表!$B$15,IF(X108="準優勝",[5]現行XD用点数換算表!$C$15,IF(X108="ベスト4",[5]現行XD用点数換算表!$D$15,IF(X108="ベスト8",[5]現行XD用点数換算表!$E$15,IF(X108="ベスト16",[5]現行XD用点数換算表!$F$15,IF(X108="ベスト32",[5]現行XD用点数換算表!$G$15,"")))))))</f>
        <v>0</v>
      </c>
      <c r="Z108" s="12"/>
      <c r="AA108" s="8">
        <f>IF(Z108="",0,IF(Z108="優勝",現行XD用点数換算表!$B$16,IF(Z108="準優勝",現行XD用点数換算表!$C$16,IF(Z108="ベスト4",現行XD用点数換算表!$D$16,IF(Z108="ベスト8",現行XD用点数換算表!$E$16,IF(Z108="ベスト16",現行XD用点数換算表!$F$16,IF(Z108="ベスト32",現行XD用点数換算表!$G$16,"")))))))</f>
        <v>0</v>
      </c>
      <c r="AB108" s="12"/>
      <c r="AC108" s="8">
        <f>IF(AB108="",0,IF(AB108="優勝",現行XD用点数換算表!$B$17,IF(AB108="準優勝",現行XD用点数換算表!$C$17,IF(AB108="ベスト4",現行XD用点数換算表!$D$17,IF(AB108="ベスト8",現行XD用点数換算表!$E$17,IF(AB108="ベスト16",現行XD用点数換算表!$F$17,IF(AB108="ベスト32",現行XD用点数換算表!$G$17,"")))))))</f>
        <v>0</v>
      </c>
      <c r="AD108" s="12"/>
      <c r="AE108" s="8">
        <f>IF(AD108="",0,IF(AD108="優勝",現行XD用点数換算表!$B$18,IF(AD108="準優勝",現行XD用点数換算表!$C$18,IF(AD108="ベスト4",現行XD用点数換算表!$D$18,IF(AD108="ベスト8",現行XD用点数換算表!$E$18,現行XD用点数換算表!$F$18)))))</f>
        <v>0</v>
      </c>
      <c r="AF108" s="12"/>
      <c r="AG108" s="8">
        <f>IF(AF108="",0,IF(AF108="優勝",現行XD用点数換算表!$B$19,IF(AF108="準優勝",現行XD用点数換算表!$C$19,IF(AF108="ベスト4",現行XD用点数換算表!$D$19,IF(AF108="ベスト8",現行XD用点数換算表!$E$19,現行XD用点数換算表!$F$19)))))</f>
        <v>0</v>
      </c>
      <c r="AH108" s="8">
        <f t="shared" si="5"/>
        <v>0</v>
      </c>
    </row>
    <row r="109" spans="1:34" ht="15" customHeight="1" x14ac:dyDescent="0.55000000000000004">
      <c r="A109" s="12"/>
      <c r="B109" s="12"/>
      <c r="C109" s="12"/>
      <c r="D109" s="12"/>
      <c r="E109" s="12"/>
      <c r="F109" s="12"/>
      <c r="G109" s="13">
        <f>IF(F109="",0,IF(F109="優勝",現行XD用点数換算表!$B$2,IF(F109="準優勝",現行XD用点数換算表!$C$2,IF(F109="ベスト4",現行XD用点数換算表!$D$2,現行XD用点数換算表!$E$2))))</f>
        <v>0</v>
      </c>
      <c r="H109" s="12"/>
      <c r="I109" s="8">
        <f>IF(H109="",0,IF(H109="優勝",現行XD用点数換算表!$B$3,IF(H109="準優勝",現行XD用点数換算表!$C$3,IF(H109="ベスト4",現行XD用点数換算表!$D$3,現行XD用点数換算表!$E$3))))</f>
        <v>0</v>
      </c>
      <c r="J109" s="12"/>
      <c r="K109" s="8">
        <f>IF(J109="",0,IF(J109="優勝",[5]現行XD用点数換算表!$B$4,IF(J109="準優勝",[5]現行XD用点数換算表!$C$4,IF(J109="ベスト4",[5]現行XD用点数換算表!$D$4,IF(J109="ベスト8",[5]現行XD用点数換算表!$E$4,IF(J109="ベスト16",[5]現行XD用点数換算表!$F$4,IF(J109="ベスト32",[5]現行XD用点数換算表!$G$4,"")))))))</f>
        <v>0</v>
      </c>
      <c r="L109" s="12"/>
      <c r="M109" s="8">
        <f>IF(L109="",0,IF(L109="優勝",現行XD用点数換算表!$B$5,IF(L109="準優勝",現行XD用点数換算表!$C$5,IF(L109="ベスト4",現行XD用点数換算表!$D$5,IF(L109="ベスト8",現行XD用点数換算表!$E$5,IF(L109="ベスト16",現行XD用点数換算表!$F$5,IF(L109="ベスト32",現行XD用点数換算表!$G$5,"")))))))</f>
        <v>0</v>
      </c>
      <c r="N109" s="12"/>
      <c r="O109" s="8">
        <f>IF(N109="",0,IF(N109="優勝",現行XD用点数換算表!$B$6,IF(N109="準優勝",現行XD用点数換算表!$C$6,IF(N109="ベスト4",現行XD用点数換算表!$D$6,IF(N109="ベスト8",現行XD用点数換算表!$E$6,IF(N109="ベスト16",現行XD用点数換算表!$F$6,IF(N109="ベスト32",現行XD用点数換算表!$G$6,"")))))))</f>
        <v>0</v>
      </c>
      <c r="P109" s="12"/>
      <c r="Q109" s="8">
        <f>IF(P109="",0,IF(P109="優勝",現行XD用点数換算表!$B$7,IF(P109="準優勝",現行XD用点数換算表!$C$7,IF(P109="ベスト4",現行XD用点数換算表!$D$7,IF(P109="ベスト8",現行XD用点数換算表!$E$7,現行XD用点数換算表!$F$7)))))</f>
        <v>0</v>
      </c>
      <c r="R109" s="12"/>
      <c r="S109" s="8">
        <f>IF(R109="",0,IF(R109="優勝",現行XD用点数換算表!$B$8,IF(R109="準優勝",現行XD用点数換算表!$C$8,IF(R109="ベスト4",現行XD用点数換算表!$D$8,IF(R109="ベスト8",現行XD用点数換算表!$E$8,現行XD用点数換算表!$F$8)))))</f>
        <v>0</v>
      </c>
      <c r="T109" s="12"/>
      <c r="U109" s="14">
        <f>IF(T109="",0,IF(T109="優勝",現行XD用点数換算表!$B$13,IF(T109="準優勝",現行XD用点数換算表!$C$13,IF(T109="ベスト4",現行XD用点数換算表!$D$13,現行XD用点数換算表!$E$13))))</f>
        <v>0</v>
      </c>
      <c r="V109" s="12"/>
      <c r="W109" s="8">
        <f>IF(V109="",0,IF(V109="優勝",現行XD用点数換算表!$B$14,IF(V109="準優勝",現行XD用点数換算表!$C$14,IF(V109="ベスト4",現行XD用点数換算表!$D$14,現行XD用点数換算表!$E$14))))</f>
        <v>0</v>
      </c>
      <c r="X109" s="12"/>
      <c r="Y109" s="8">
        <f>IF(X109="",0,IF(X109="優勝",[5]現行XD用点数換算表!$B$15,IF(X109="準優勝",[5]現行XD用点数換算表!$C$15,IF(X109="ベスト4",[5]現行XD用点数換算表!$D$15,IF(X109="ベスト8",[5]現行XD用点数換算表!$E$15,IF(X109="ベスト16",[5]現行XD用点数換算表!$F$15,IF(X109="ベスト32",[5]現行XD用点数換算表!$G$15,"")))))))</f>
        <v>0</v>
      </c>
      <c r="Z109" s="12"/>
      <c r="AA109" s="8">
        <f>IF(Z109="",0,IF(Z109="優勝",現行XD用点数換算表!$B$16,IF(Z109="準優勝",現行XD用点数換算表!$C$16,IF(Z109="ベスト4",現行XD用点数換算表!$D$16,IF(Z109="ベスト8",現行XD用点数換算表!$E$16,IF(Z109="ベスト16",現行XD用点数換算表!$F$16,IF(Z109="ベスト32",現行XD用点数換算表!$G$16,"")))))))</f>
        <v>0</v>
      </c>
      <c r="AB109" s="12"/>
      <c r="AC109" s="8">
        <f>IF(AB109="",0,IF(AB109="優勝",現行XD用点数換算表!$B$17,IF(AB109="準優勝",現行XD用点数換算表!$C$17,IF(AB109="ベスト4",現行XD用点数換算表!$D$17,IF(AB109="ベスト8",現行XD用点数換算表!$E$17,IF(AB109="ベスト16",現行XD用点数換算表!$F$17,IF(AB109="ベスト32",現行XD用点数換算表!$G$17,"")))))))</f>
        <v>0</v>
      </c>
      <c r="AD109" s="12"/>
      <c r="AE109" s="8">
        <f>IF(AD109="",0,IF(AD109="優勝",現行XD用点数換算表!$B$18,IF(AD109="準優勝",現行XD用点数換算表!$C$18,IF(AD109="ベスト4",現行XD用点数換算表!$D$18,IF(AD109="ベスト8",現行XD用点数換算表!$E$18,現行XD用点数換算表!$F$18)))))</f>
        <v>0</v>
      </c>
      <c r="AF109" s="12"/>
      <c r="AG109" s="8">
        <f>IF(AF109="",0,IF(AF109="優勝",現行XD用点数換算表!$B$19,IF(AF109="準優勝",現行XD用点数換算表!$C$19,IF(AF109="ベスト4",現行XD用点数換算表!$D$19,IF(AF109="ベスト8",現行XD用点数換算表!$E$19,現行XD用点数換算表!$F$19)))))</f>
        <v>0</v>
      </c>
      <c r="AH109" s="8">
        <f t="shared" si="5"/>
        <v>0</v>
      </c>
    </row>
    <row r="110" spans="1:34" ht="15" customHeight="1" x14ac:dyDescent="0.55000000000000004">
      <c r="A110" s="12"/>
      <c r="B110" s="12"/>
      <c r="C110" s="12"/>
      <c r="D110" s="12"/>
      <c r="E110" s="12"/>
      <c r="F110" s="12"/>
      <c r="G110" s="13">
        <f>IF(F110="",0,IF(F110="優勝",現行XD用点数換算表!$B$2,IF(F110="準優勝",現行XD用点数換算表!$C$2,IF(F110="ベスト4",現行XD用点数換算表!$D$2,現行XD用点数換算表!$E$2))))</f>
        <v>0</v>
      </c>
      <c r="H110" s="12"/>
      <c r="I110" s="8">
        <f>IF(H110="",0,IF(H110="優勝",現行XD用点数換算表!$B$3,IF(H110="準優勝",現行XD用点数換算表!$C$3,IF(H110="ベスト4",現行XD用点数換算表!$D$3,現行XD用点数換算表!$E$3))))</f>
        <v>0</v>
      </c>
      <c r="J110" s="12"/>
      <c r="K110" s="8">
        <f>IF(J110="",0,IF(J110="優勝",[5]現行XD用点数換算表!$B$4,IF(J110="準優勝",[5]現行XD用点数換算表!$C$4,IF(J110="ベスト4",[5]現行XD用点数換算表!$D$4,IF(J110="ベスト8",[5]現行XD用点数換算表!$E$4,IF(J110="ベスト16",[5]現行XD用点数換算表!$F$4,IF(J110="ベスト32",[5]現行XD用点数換算表!$G$4,"")))))))</f>
        <v>0</v>
      </c>
      <c r="L110" s="12"/>
      <c r="M110" s="8">
        <f>IF(L110="",0,IF(L110="優勝",現行XD用点数換算表!$B$5,IF(L110="準優勝",現行XD用点数換算表!$C$5,IF(L110="ベスト4",現行XD用点数換算表!$D$5,IF(L110="ベスト8",現行XD用点数換算表!$E$5,IF(L110="ベスト16",現行XD用点数換算表!$F$5,IF(L110="ベスト32",現行XD用点数換算表!$G$5,"")))))))</f>
        <v>0</v>
      </c>
      <c r="N110" s="12"/>
      <c r="O110" s="8">
        <f>IF(N110="",0,IF(N110="優勝",現行XD用点数換算表!$B$6,IF(N110="準優勝",現行XD用点数換算表!$C$6,IF(N110="ベスト4",現行XD用点数換算表!$D$6,IF(N110="ベスト8",現行XD用点数換算表!$E$6,IF(N110="ベスト16",現行XD用点数換算表!$F$6,IF(N110="ベスト32",現行XD用点数換算表!$G$6,"")))))))</f>
        <v>0</v>
      </c>
      <c r="P110" s="12"/>
      <c r="Q110" s="8">
        <f>IF(P110="",0,IF(P110="優勝",現行XD用点数換算表!$B$7,IF(P110="準優勝",現行XD用点数換算表!$C$7,IF(P110="ベスト4",現行XD用点数換算表!$D$7,IF(P110="ベスト8",現行XD用点数換算表!$E$7,現行XD用点数換算表!$F$7)))))</f>
        <v>0</v>
      </c>
      <c r="R110" s="12"/>
      <c r="S110" s="8">
        <f>IF(R110="",0,IF(R110="優勝",現行XD用点数換算表!$B$8,IF(R110="準優勝",現行XD用点数換算表!$C$8,IF(R110="ベスト4",現行XD用点数換算表!$D$8,IF(R110="ベスト8",現行XD用点数換算表!$E$8,現行XD用点数換算表!$F$8)))))</f>
        <v>0</v>
      </c>
      <c r="T110" s="12"/>
      <c r="U110" s="14">
        <f>IF(T110="",0,IF(T110="優勝",現行XD用点数換算表!$B$13,IF(T110="準優勝",現行XD用点数換算表!$C$13,IF(T110="ベスト4",現行XD用点数換算表!$D$13,現行XD用点数換算表!$E$13))))</f>
        <v>0</v>
      </c>
      <c r="V110" s="12"/>
      <c r="W110" s="8">
        <f>IF(V110="",0,IF(V110="優勝",現行XD用点数換算表!$B$14,IF(V110="準優勝",現行XD用点数換算表!$C$14,IF(V110="ベスト4",現行XD用点数換算表!$D$14,現行XD用点数換算表!$E$14))))</f>
        <v>0</v>
      </c>
      <c r="X110" s="12"/>
      <c r="Y110" s="8">
        <f>IF(X110="",0,IF(X110="優勝",[5]現行XD用点数換算表!$B$15,IF(X110="準優勝",[5]現行XD用点数換算表!$C$15,IF(X110="ベスト4",[5]現行XD用点数換算表!$D$15,IF(X110="ベスト8",[5]現行XD用点数換算表!$E$15,IF(X110="ベスト16",[5]現行XD用点数換算表!$F$15,IF(X110="ベスト32",[5]現行XD用点数換算表!$G$15,"")))))))</f>
        <v>0</v>
      </c>
      <c r="Z110" s="12"/>
      <c r="AA110" s="8">
        <f>IF(Z110="",0,IF(Z110="優勝",現行XD用点数換算表!$B$16,IF(Z110="準優勝",現行XD用点数換算表!$C$16,IF(Z110="ベスト4",現行XD用点数換算表!$D$16,IF(Z110="ベスト8",現行XD用点数換算表!$E$16,IF(Z110="ベスト16",現行XD用点数換算表!$F$16,IF(Z110="ベスト32",現行XD用点数換算表!$G$16,"")))))))</f>
        <v>0</v>
      </c>
      <c r="AB110" s="12"/>
      <c r="AC110" s="8">
        <f>IF(AB110="",0,IF(AB110="優勝",現行XD用点数換算表!$B$17,IF(AB110="準優勝",現行XD用点数換算表!$C$17,IF(AB110="ベスト4",現行XD用点数換算表!$D$17,IF(AB110="ベスト8",現行XD用点数換算表!$E$17,IF(AB110="ベスト16",現行XD用点数換算表!$F$17,IF(AB110="ベスト32",現行XD用点数換算表!$G$17,"")))))))</f>
        <v>0</v>
      </c>
      <c r="AD110" s="12"/>
      <c r="AE110" s="8">
        <f>IF(AD110="",0,IF(AD110="優勝",現行XD用点数換算表!$B$18,IF(AD110="準優勝",現行XD用点数換算表!$C$18,IF(AD110="ベスト4",現行XD用点数換算表!$D$18,IF(AD110="ベスト8",現行XD用点数換算表!$E$18,現行XD用点数換算表!$F$18)))))</f>
        <v>0</v>
      </c>
      <c r="AF110" s="12"/>
      <c r="AG110" s="8">
        <f>IF(AF110="",0,IF(AF110="優勝",現行XD用点数換算表!$B$19,IF(AF110="準優勝",現行XD用点数換算表!$C$19,IF(AF110="ベスト4",現行XD用点数換算表!$D$19,IF(AF110="ベスト8",現行XD用点数換算表!$E$19,現行XD用点数換算表!$F$19)))))</f>
        <v>0</v>
      </c>
      <c r="AH110" s="8">
        <f t="shared" si="5"/>
        <v>0</v>
      </c>
    </row>
    <row r="111" spans="1:34" ht="15" customHeight="1" x14ac:dyDescent="0.55000000000000004">
      <c r="A111" s="12"/>
      <c r="B111" s="12"/>
      <c r="C111" s="12"/>
      <c r="D111" s="12"/>
      <c r="E111" s="12"/>
      <c r="F111" s="12"/>
      <c r="G111" s="13">
        <f>IF(F111="",0,IF(F111="優勝",現行XD用点数換算表!$B$2,IF(F111="準優勝",現行XD用点数換算表!$C$2,IF(F111="ベスト4",現行XD用点数換算表!$D$2,現行XD用点数換算表!$E$2))))</f>
        <v>0</v>
      </c>
      <c r="H111" s="12"/>
      <c r="I111" s="8">
        <f>IF(H111="",0,IF(H111="優勝",現行XD用点数換算表!$B$3,IF(H111="準優勝",現行XD用点数換算表!$C$3,IF(H111="ベスト4",現行XD用点数換算表!$D$3,現行XD用点数換算表!$E$3))))</f>
        <v>0</v>
      </c>
      <c r="J111" s="12"/>
      <c r="K111" s="8">
        <f>IF(J111="",0,IF(J111="優勝",[5]現行XD用点数換算表!$B$4,IF(J111="準優勝",[5]現行XD用点数換算表!$C$4,IF(J111="ベスト4",[5]現行XD用点数換算表!$D$4,IF(J111="ベスト8",[5]現行XD用点数換算表!$E$4,IF(J111="ベスト16",[5]現行XD用点数換算表!$F$4,IF(J111="ベスト32",[5]現行XD用点数換算表!$G$4,"")))))))</f>
        <v>0</v>
      </c>
      <c r="L111" s="12"/>
      <c r="M111" s="8">
        <f>IF(L111="",0,IF(L111="優勝",現行XD用点数換算表!$B$5,IF(L111="準優勝",現行XD用点数換算表!$C$5,IF(L111="ベスト4",現行XD用点数換算表!$D$5,IF(L111="ベスト8",現行XD用点数換算表!$E$5,IF(L111="ベスト16",現行XD用点数換算表!$F$5,IF(L111="ベスト32",現行XD用点数換算表!$G$5,"")))))))</f>
        <v>0</v>
      </c>
      <c r="N111" s="12"/>
      <c r="O111" s="8">
        <f>IF(N111="",0,IF(N111="優勝",現行XD用点数換算表!$B$6,IF(N111="準優勝",現行XD用点数換算表!$C$6,IF(N111="ベスト4",現行XD用点数換算表!$D$6,IF(N111="ベスト8",現行XD用点数換算表!$E$6,IF(N111="ベスト16",現行XD用点数換算表!$F$6,IF(N111="ベスト32",現行XD用点数換算表!$G$6,"")))))))</f>
        <v>0</v>
      </c>
      <c r="P111" s="12"/>
      <c r="Q111" s="8">
        <f>IF(P111="",0,IF(P111="優勝",現行XD用点数換算表!$B$7,IF(P111="準優勝",現行XD用点数換算表!$C$7,IF(P111="ベスト4",現行XD用点数換算表!$D$7,IF(P111="ベスト8",現行XD用点数換算表!$E$7,現行XD用点数換算表!$F$7)))))</f>
        <v>0</v>
      </c>
      <c r="R111" s="12"/>
      <c r="S111" s="8">
        <f>IF(R111="",0,IF(R111="優勝",現行XD用点数換算表!$B$8,IF(R111="準優勝",現行XD用点数換算表!$C$8,IF(R111="ベスト4",現行XD用点数換算表!$D$8,IF(R111="ベスト8",現行XD用点数換算表!$E$8,現行XD用点数換算表!$F$8)))))</f>
        <v>0</v>
      </c>
      <c r="T111" s="12"/>
      <c r="U111" s="14">
        <f>IF(T111="",0,IF(T111="優勝",現行XD用点数換算表!$B$13,IF(T111="準優勝",現行XD用点数換算表!$C$13,IF(T111="ベスト4",現行XD用点数換算表!$D$13,現行XD用点数換算表!$E$13))))</f>
        <v>0</v>
      </c>
      <c r="V111" s="12"/>
      <c r="W111" s="8">
        <f>IF(V111="",0,IF(V111="優勝",現行XD用点数換算表!$B$14,IF(V111="準優勝",現行XD用点数換算表!$C$14,IF(V111="ベスト4",現行XD用点数換算表!$D$14,現行XD用点数換算表!$E$14))))</f>
        <v>0</v>
      </c>
      <c r="X111" s="12"/>
      <c r="Y111" s="8">
        <f>IF(X111="",0,IF(X111="優勝",[5]現行XD用点数換算表!$B$15,IF(X111="準優勝",[5]現行XD用点数換算表!$C$15,IF(X111="ベスト4",[5]現行XD用点数換算表!$D$15,IF(X111="ベスト8",[5]現行XD用点数換算表!$E$15,IF(X111="ベスト16",[5]現行XD用点数換算表!$F$15,IF(X111="ベスト32",[5]現行XD用点数換算表!$G$15,"")))))))</f>
        <v>0</v>
      </c>
      <c r="Z111" s="12"/>
      <c r="AA111" s="8">
        <f>IF(Z111="",0,IF(Z111="優勝",現行XD用点数換算表!$B$16,IF(Z111="準優勝",現行XD用点数換算表!$C$16,IF(Z111="ベスト4",現行XD用点数換算表!$D$16,IF(Z111="ベスト8",現行XD用点数換算表!$E$16,IF(Z111="ベスト16",現行XD用点数換算表!$F$16,IF(Z111="ベスト32",現行XD用点数換算表!$G$16,"")))))))</f>
        <v>0</v>
      </c>
      <c r="AB111" s="12"/>
      <c r="AC111" s="8">
        <f>IF(AB111="",0,IF(AB111="優勝",現行XD用点数換算表!$B$17,IF(AB111="準優勝",現行XD用点数換算表!$C$17,IF(AB111="ベスト4",現行XD用点数換算表!$D$17,IF(AB111="ベスト8",現行XD用点数換算表!$E$17,IF(AB111="ベスト16",現行XD用点数換算表!$F$17,IF(AB111="ベスト32",現行XD用点数換算表!$G$17,"")))))))</f>
        <v>0</v>
      </c>
      <c r="AD111" s="12"/>
      <c r="AE111" s="8">
        <f>IF(AD111="",0,IF(AD111="優勝",現行XD用点数換算表!$B$18,IF(AD111="準優勝",現行XD用点数換算表!$C$18,IF(AD111="ベスト4",現行XD用点数換算表!$D$18,IF(AD111="ベスト8",現行XD用点数換算表!$E$18,現行XD用点数換算表!$F$18)))))</f>
        <v>0</v>
      </c>
      <c r="AF111" s="12"/>
      <c r="AG111" s="8">
        <f>IF(AF111="",0,IF(AF111="優勝",現行XD用点数換算表!$B$19,IF(AF111="準優勝",現行XD用点数換算表!$C$19,IF(AF111="ベスト4",現行XD用点数換算表!$D$19,IF(AF111="ベスト8",現行XD用点数換算表!$E$19,現行XD用点数換算表!$F$19)))))</f>
        <v>0</v>
      </c>
      <c r="AH111" s="8">
        <f t="shared" si="5"/>
        <v>0</v>
      </c>
    </row>
    <row r="112" spans="1:34" ht="15" customHeight="1" x14ac:dyDescent="0.55000000000000004">
      <c r="A112" s="12"/>
      <c r="B112" s="12"/>
      <c r="C112" s="12"/>
      <c r="D112" s="12"/>
      <c r="E112" s="12"/>
      <c r="F112" s="12"/>
      <c r="G112" s="13">
        <f>IF(F112="",0,IF(F112="優勝",現行XD用点数換算表!$B$2,IF(F112="準優勝",現行XD用点数換算表!$C$2,IF(F112="ベスト4",現行XD用点数換算表!$D$2,現行XD用点数換算表!$E$2))))</f>
        <v>0</v>
      </c>
      <c r="H112" s="12"/>
      <c r="I112" s="8">
        <f>IF(H112="",0,IF(H112="優勝",現行XD用点数換算表!$B$3,IF(H112="準優勝",現行XD用点数換算表!$C$3,IF(H112="ベスト4",現行XD用点数換算表!$D$3,現行XD用点数換算表!$E$3))))</f>
        <v>0</v>
      </c>
      <c r="J112" s="12"/>
      <c r="K112" s="8">
        <f>IF(J112="",0,IF(J112="優勝",[5]現行XD用点数換算表!$B$4,IF(J112="準優勝",[5]現行XD用点数換算表!$C$4,IF(J112="ベスト4",[5]現行XD用点数換算表!$D$4,IF(J112="ベスト8",[5]現行XD用点数換算表!$E$4,IF(J112="ベスト16",[5]現行XD用点数換算表!$F$4,IF(J112="ベスト32",[5]現行XD用点数換算表!$G$4,"")))))))</f>
        <v>0</v>
      </c>
      <c r="L112" s="12"/>
      <c r="M112" s="8">
        <f>IF(L112="",0,IF(L112="優勝",現行XD用点数換算表!$B$5,IF(L112="準優勝",現行XD用点数換算表!$C$5,IF(L112="ベスト4",現行XD用点数換算表!$D$5,IF(L112="ベスト8",現行XD用点数換算表!$E$5,IF(L112="ベスト16",現行XD用点数換算表!$F$5,IF(L112="ベスト32",現行XD用点数換算表!$G$5,"")))))))</f>
        <v>0</v>
      </c>
      <c r="N112" s="12"/>
      <c r="O112" s="8">
        <f>IF(N112="",0,IF(N112="優勝",現行XD用点数換算表!$B$6,IF(N112="準優勝",現行XD用点数換算表!$C$6,IF(N112="ベスト4",現行XD用点数換算表!$D$6,IF(N112="ベスト8",現行XD用点数換算表!$E$6,IF(N112="ベスト16",現行XD用点数換算表!$F$6,IF(N112="ベスト32",現行XD用点数換算表!$G$6,"")))))))</f>
        <v>0</v>
      </c>
      <c r="P112" s="12"/>
      <c r="Q112" s="8">
        <f>IF(P112="",0,IF(P112="優勝",現行XD用点数換算表!$B$7,IF(P112="準優勝",現行XD用点数換算表!$C$7,IF(P112="ベスト4",現行XD用点数換算表!$D$7,IF(P112="ベスト8",現行XD用点数換算表!$E$7,現行XD用点数換算表!$F$7)))))</f>
        <v>0</v>
      </c>
      <c r="R112" s="12"/>
      <c r="S112" s="8">
        <f>IF(R112="",0,IF(R112="優勝",現行XD用点数換算表!$B$8,IF(R112="準優勝",現行XD用点数換算表!$C$8,IF(R112="ベスト4",現行XD用点数換算表!$D$8,IF(R112="ベスト8",現行XD用点数換算表!$E$8,現行XD用点数換算表!$F$8)))))</f>
        <v>0</v>
      </c>
      <c r="T112" s="12"/>
      <c r="U112" s="14">
        <f>IF(T112="",0,IF(T112="優勝",現行XD用点数換算表!$B$13,IF(T112="準優勝",現行XD用点数換算表!$C$13,IF(T112="ベスト4",現行XD用点数換算表!$D$13,現行XD用点数換算表!$E$13))))</f>
        <v>0</v>
      </c>
      <c r="V112" s="12"/>
      <c r="W112" s="8">
        <f>IF(V112="",0,IF(V112="優勝",現行XD用点数換算表!$B$14,IF(V112="準優勝",現行XD用点数換算表!$C$14,IF(V112="ベスト4",現行XD用点数換算表!$D$14,現行XD用点数換算表!$E$14))))</f>
        <v>0</v>
      </c>
      <c r="X112" s="12"/>
      <c r="Y112" s="8">
        <f>IF(X112="",0,IF(X112="優勝",[5]現行XD用点数換算表!$B$15,IF(X112="準優勝",[5]現行XD用点数換算表!$C$15,IF(X112="ベスト4",[5]現行XD用点数換算表!$D$15,IF(X112="ベスト8",[5]現行XD用点数換算表!$E$15,IF(X112="ベスト16",[5]現行XD用点数換算表!$F$15,IF(X112="ベスト32",[5]現行XD用点数換算表!$G$15,"")))))))</f>
        <v>0</v>
      </c>
      <c r="Z112" s="12"/>
      <c r="AA112" s="8">
        <f>IF(Z112="",0,IF(Z112="優勝",現行XD用点数換算表!$B$16,IF(Z112="準優勝",現行XD用点数換算表!$C$16,IF(Z112="ベスト4",現行XD用点数換算表!$D$16,IF(Z112="ベスト8",現行XD用点数換算表!$E$16,IF(Z112="ベスト16",現行XD用点数換算表!$F$16,IF(Z112="ベスト32",現行XD用点数換算表!$G$16,"")))))))</f>
        <v>0</v>
      </c>
      <c r="AB112" s="12"/>
      <c r="AC112" s="8">
        <f>IF(AB112="",0,IF(AB112="優勝",現行XD用点数換算表!$B$17,IF(AB112="準優勝",現行XD用点数換算表!$C$17,IF(AB112="ベスト4",現行XD用点数換算表!$D$17,IF(AB112="ベスト8",現行XD用点数換算表!$E$17,IF(AB112="ベスト16",現行XD用点数換算表!$F$17,IF(AB112="ベスト32",現行XD用点数換算表!$G$17,"")))))))</f>
        <v>0</v>
      </c>
      <c r="AD112" s="12"/>
      <c r="AE112" s="8">
        <f>IF(AD112="",0,IF(AD112="優勝",現行XD用点数換算表!$B$18,IF(AD112="準優勝",現行XD用点数換算表!$C$18,IF(AD112="ベスト4",現行XD用点数換算表!$D$18,IF(AD112="ベスト8",現行XD用点数換算表!$E$18,現行XD用点数換算表!$F$18)))))</f>
        <v>0</v>
      </c>
      <c r="AF112" s="12"/>
      <c r="AG112" s="8">
        <f>IF(AF112="",0,IF(AF112="優勝",現行XD用点数換算表!$B$19,IF(AF112="準優勝",現行XD用点数換算表!$C$19,IF(AF112="ベスト4",現行XD用点数換算表!$D$19,IF(AF112="ベスト8",現行XD用点数換算表!$E$19,現行XD用点数換算表!$F$19)))))</f>
        <v>0</v>
      </c>
      <c r="AH112" s="8">
        <f t="shared" si="5"/>
        <v>0</v>
      </c>
    </row>
    <row r="113" spans="1:34" ht="15" customHeight="1" x14ac:dyDescent="0.55000000000000004">
      <c r="A113" s="12"/>
      <c r="B113" s="12"/>
      <c r="C113" s="12"/>
      <c r="D113" s="12"/>
      <c r="E113" s="12"/>
      <c r="F113" s="12"/>
      <c r="G113" s="13">
        <f>IF(F113="",0,IF(F113="優勝",現行XD用点数換算表!$B$2,IF(F113="準優勝",現行XD用点数換算表!$C$2,IF(F113="ベスト4",現行XD用点数換算表!$D$2,現行XD用点数換算表!$E$2))))</f>
        <v>0</v>
      </c>
      <c r="H113" s="12"/>
      <c r="I113" s="8">
        <f>IF(H113="",0,IF(H113="優勝",現行XD用点数換算表!$B$3,IF(H113="準優勝",現行XD用点数換算表!$C$3,IF(H113="ベスト4",現行XD用点数換算表!$D$3,現行XD用点数換算表!$E$3))))</f>
        <v>0</v>
      </c>
      <c r="J113" s="12"/>
      <c r="K113" s="8">
        <f>IF(J113="",0,IF(J113="優勝",[5]現行XD用点数換算表!$B$4,IF(J113="準優勝",[5]現行XD用点数換算表!$C$4,IF(J113="ベスト4",[5]現行XD用点数換算表!$D$4,IF(J113="ベスト8",[5]現行XD用点数換算表!$E$4,IF(J113="ベスト16",[5]現行XD用点数換算表!$F$4,IF(J113="ベスト32",[5]現行XD用点数換算表!$G$4,"")))))))</f>
        <v>0</v>
      </c>
      <c r="L113" s="12"/>
      <c r="M113" s="8">
        <f>IF(L113="",0,IF(L113="優勝",現行XD用点数換算表!$B$5,IF(L113="準優勝",現行XD用点数換算表!$C$5,IF(L113="ベスト4",現行XD用点数換算表!$D$5,IF(L113="ベスト8",現行XD用点数換算表!$E$5,IF(L113="ベスト16",現行XD用点数換算表!$F$5,IF(L113="ベスト32",現行XD用点数換算表!$G$5,"")))))))</f>
        <v>0</v>
      </c>
      <c r="N113" s="12"/>
      <c r="O113" s="8">
        <f>IF(N113="",0,IF(N113="優勝",現行XD用点数換算表!$B$6,IF(N113="準優勝",現行XD用点数換算表!$C$6,IF(N113="ベスト4",現行XD用点数換算表!$D$6,IF(N113="ベスト8",現行XD用点数換算表!$E$6,IF(N113="ベスト16",現行XD用点数換算表!$F$6,IF(N113="ベスト32",現行XD用点数換算表!$G$6,"")))))))</f>
        <v>0</v>
      </c>
      <c r="P113" s="12"/>
      <c r="Q113" s="8">
        <f>IF(P113="",0,IF(P113="優勝",現行XD用点数換算表!$B$7,IF(P113="準優勝",現行XD用点数換算表!$C$7,IF(P113="ベスト4",現行XD用点数換算表!$D$7,IF(P113="ベスト8",現行XD用点数換算表!$E$7,現行XD用点数換算表!$F$7)))))</f>
        <v>0</v>
      </c>
      <c r="R113" s="12"/>
      <c r="S113" s="8">
        <f>IF(R113="",0,IF(R113="優勝",現行XD用点数換算表!$B$8,IF(R113="準優勝",現行XD用点数換算表!$C$8,IF(R113="ベスト4",現行XD用点数換算表!$D$8,IF(R113="ベスト8",現行XD用点数換算表!$E$8,現行XD用点数換算表!$F$8)))))</f>
        <v>0</v>
      </c>
      <c r="T113" s="12"/>
      <c r="U113" s="14">
        <f>IF(T113="",0,IF(T113="優勝",現行XD用点数換算表!$B$13,IF(T113="準優勝",現行XD用点数換算表!$C$13,IF(T113="ベスト4",現行XD用点数換算表!$D$13,現行XD用点数換算表!$E$13))))</f>
        <v>0</v>
      </c>
      <c r="V113" s="12"/>
      <c r="W113" s="8">
        <f>IF(V113="",0,IF(V113="優勝",現行XD用点数換算表!$B$14,IF(V113="準優勝",現行XD用点数換算表!$C$14,IF(V113="ベスト4",現行XD用点数換算表!$D$14,現行XD用点数換算表!$E$14))))</f>
        <v>0</v>
      </c>
      <c r="X113" s="12"/>
      <c r="Y113" s="8">
        <f>IF(X113="",0,IF(X113="優勝",[5]現行XD用点数換算表!$B$15,IF(X113="準優勝",[5]現行XD用点数換算表!$C$15,IF(X113="ベスト4",[5]現行XD用点数換算表!$D$15,IF(X113="ベスト8",[5]現行XD用点数換算表!$E$15,IF(X113="ベスト16",[5]現行XD用点数換算表!$F$15,IF(X113="ベスト32",[5]現行XD用点数換算表!$G$15,"")))))))</f>
        <v>0</v>
      </c>
      <c r="Z113" s="12"/>
      <c r="AA113" s="8">
        <f>IF(Z113="",0,IF(Z113="優勝",現行XD用点数換算表!$B$16,IF(Z113="準優勝",現行XD用点数換算表!$C$16,IF(Z113="ベスト4",現行XD用点数換算表!$D$16,IF(Z113="ベスト8",現行XD用点数換算表!$E$16,IF(Z113="ベスト16",現行XD用点数換算表!$F$16,IF(Z113="ベスト32",現行XD用点数換算表!$G$16,"")))))))</f>
        <v>0</v>
      </c>
      <c r="AB113" s="12"/>
      <c r="AC113" s="8">
        <f>IF(AB113="",0,IF(AB113="優勝",現行XD用点数換算表!$B$17,IF(AB113="準優勝",現行XD用点数換算表!$C$17,IF(AB113="ベスト4",現行XD用点数換算表!$D$17,IF(AB113="ベスト8",現行XD用点数換算表!$E$17,IF(AB113="ベスト16",現行XD用点数換算表!$F$17,IF(AB113="ベスト32",現行XD用点数換算表!$G$17,"")))))))</f>
        <v>0</v>
      </c>
      <c r="AD113" s="12"/>
      <c r="AE113" s="8">
        <f>IF(AD113="",0,IF(AD113="優勝",現行XD用点数換算表!$B$18,IF(AD113="準優勝",現行XD用点数換算表!$C$18,IF(AD113="ベスト4",現行XD用点数換算表!$D$18,IF(AD113="ベスト8",現行XD用点数換算表!$E$18,現行XD用点数換算表!$F$18)))))</f>
        <v>0</v>
      </c>
      <c r="AF113" s="12"/>
      <c r="AG113" s="8">
        <f>IF(AF113="",0,IF(AF113="優勝",現行XD用点数換算表!$B$19,IF(AF113="準優勝",現行XD用点数換算表!$C$19,IF(AF113="ベスト4",現行XD用点数換算表!$D$19,IF(AF113="ベスト8",現行XD用点数換算表!$E$19,現行XD用点数換算表!$F$19)))))</f>
        <v>0</v>
      </c>
      <c r="AH113" s="8">
        <f t="shared" si="5"/>
        <v>0</v>
      </c>
    </row>
    <row r="114" spans="1:34" ht="15" customHeight="1" x14ac:dyDescent="0.55000000000000004">
      <c r="A114" s="12"/>
      <c r="B114" s="12"/>
      <c r="C114" s="12"/>
      <c r="D114" s="12"/>
      <c r="E114" s="12"/>
      <c r="F114" s="12"/>
      <c r="G114" s="13">
        <f>IF(F114="",0,IF(F114="優勝",現行XD用点数換算表!$B$2,IF(F114="準優勝",現行XD用点数換算表!$C$2,IF(F114="ベスト4",現行XD用点数換算表!$D$2,現行XD用点数換算表!$E$2))))</f>
        <v>0</v>
      </c>
      <c r="H114" s="12"/>
      <c r="I114" s="8">
        <f>IF(H114="",0,IF(H114="優勝",現行XD用点数換算表!$B$3,IF(H114="準優勝",現行XD用点数換算表!$C$3,IF(H114="ベスト4",現行XD用点数換算表!$D$3,現行XD用点数換算表!$E$3))))</f>
        <v>0</v>
      </c>
      <c r="J114" s="12"/>
      <c r="K114" s="8">
        <f>IF(J114="",0,IF(J114="優勝",[5]現行XD用点数換算表!$B$4,IF(J114="準優勝",[5]現行XD用点数換算表!$C$4,IF(J114="ベスト4",[5]現行XD用点数換算表!$D$4,IF(J114="ベスト8",[5]現行XD用点数換算表!$E$4,IF(J114="ベスト16",[5]現行XD用点数換算表!$F$4,IF(J114="ベスト32",[5]現行XD用点数換算表!$G$4,"")))))))</f>
        <v>0</v>
      </c>
      <c r="L114" s="12"/>
      <c r="M114" s="8">
        <f>IF(L114="",0,IF(L114="優勝",現行XD用点数換算表!$B$5,IF(L114="準優勝",現行XD用点数換算表!$C$5,IF(L114="ベスト4",現行XD用点数換算表!$D$5,IF(L114="ベスト8",現行XD用点数換算表!$E$5,IF(L114="ベスト16",現行XD用点数換算表!$F$5,IF(L114="ベスト32",現行XD用点数換算表!$G$5,"")))))))</f>
        <v>0</v>
      </c>
      <c r="N114" s="12"/>
      <c r="O114" s="8">
        <f>IF(N114="",0,IF(N114="優勝",現行XD用点数換算表!$B$6,IF(N114="準優勝",現行XD用点数換算表!$C$6,IF(N114="ベスト4",現行XD用点数換算表!$D$6,IF(N114="ベスト8",現行XD用点数換算表!$E$6,IF(N114="ベスト16",現行XD用点数換算表!$F$6,IF(N114="ベスト32",現行XD用点数換算表!$G$6,"")))))))</f>
        <v>0</v>
      </c>
      <c r="P114" s="12"/>
      <c r="Q114" s="8">
        <f>IF(P114="",0,IF(P114="優勝",現行XD用点数換算表!$B$7,IF(P114="準優勝",現行XD用点数換算表!$C$7,IF(P114="ベスト4",現行XD用点数換算表!$D$7,IF(P114="ベスト8",現行XD用点数換算表!$E$7,現行XD用点数換算表!$F$7)))))</f>
        <v>0</v>
      </c>
      <c r="R114" s="12"/>
      <c r="S114" s="8">
        <f>IF(R114="",0,IF(R114="優勝",現行XD用点数換算表!$B$8,IF(R114="準優勝",現行XD用点数換算表!$C$8,IF(R114="ベスト4",現行XD用点数換算表!$D$8,IF(R114="ベスト8",現行XD用点数換算表!$E$8,現行XD用点数換算表!$F$8)))))</f>
        <v>0</v>
      </c>
      <c r="T114" s="12"/>
      <c r="U114" s="14">
        <f>IF(T114="",0,IF(T114="優勝",現行XD用点数換算表!$B$13,IF(T114="準優勝",現行XD用点数換算表!$C$13,IF(T114="ベスト4",現行XD用点数換算表!$D$13,現行XD用点数換算表!$E$13))))</f>
        <v>0</v>
      </c>
      <c r="V114" s="12"/>
      <c r="W114" s="8">
        <f>IF(V114="",0,IF(V114="優勝",現行XD用点数換算表!$B$14,IF(V114="準優勝",現行XD用点数換算表!$C$14,IF(V114="ベスト4",現行XD用点数換算表!$D$14,現行XD用点数換算表!$E$14))))</f>
        <v>0</v>
      </c>
      <c r="X114" s="12"/>
      <c r="Y114" s="8">
        <f>IF(X114="",0,IF(X114="優勝",[5]現行XD用点数換算表!$B$15,IF(X114="準優勝",[5]現行XD用点数換算表!$C$15,IF(X114="ベスト4",[5]現行XD用点数換算表!$D$15,IF(X114="ベスト8",[5]現行XD用点数換算表!$E$15,IF(X114="ベスト16",[5]現行XD用点数換算表!$F$15,IF(X114="ベスト32",[5]現行XD用点数換算表!$G$15,"")))))))</f>
        <v>0</v>
      </c>
      <c r="Z114" s="12"/>
      <c r="AA114" s="8">
        <f>IF(Z114="",0,IF(Z114="優勝",現行XD用点数換算表!$B$16,IF(Z114="準優勝",現行XD用点数換算表!$C$16,IF(Z114="ベスト4",現行XD用点数換算表!$D$16,IF(Z114="ベスト8",現行XD用点数換算表!$E$16,IF(Z114="ベスト16",現行XD用点数換算表!$F$16,IF(Z114="ベスト32",現行XD用点数換算表!$G$16,"")))))))</f>
        <v>0</v>
      </c>
      <c r="AB114" s="12"/>
      <c r="AC114" s="8">
        <f>IF(AB114="",0,IF(AB114="優勝",現行XD用点数換算表!$B$17,IF(AB114="準優勝",現行XD用点数換算表!$C$17,IF(AB114="ベスト4",現行XD用点数換算表!$D$17,IF(AB114="ベスト8",現行XD用点数換算表!$E$17,IF(AB114="ベスト16",現行XD用点数換算表!$F$17,IF(AB114="ベスト32",現行XD用点数換算表!$G$17,"")))))))</f>
        <v>0</v>
      </c>
      <c r="AD114" s="12"/>
      <c r="AE114" s="8">
        <f>IF(AD114="",0,IF(AD114="優勝",現行XD用点数換算表!$B$18,IF(AD114="準優勝",現行XD用点数換算表!$C$18,IF(AD114="ベスト4",現行XD用点数換算表!$D$18,IF(AD114="ベスト8",現行XD用点数換算表!$E$18,現行XD用点数換算表!$F$18)))))</f>
        <v>0</v>
      </c>
      <c r="AF114" s="12"/>
      <c r="AG114" s="8">
        <f>IF(AF114="",0,IF(AF114="優勝",現行XD用点数換算表!$B$19,IF(AF114="準優勝",現行XD用点数換算表!$C$19,IF(AF114="ベスト4",現行XD用点数換算表!$D$19,IF(AF114="ベスト8",現行XD用点数換算表!$E$19,現行XD用点数換算表!$F$19)))))</f>
        <v>0</v>
      </c>
      <c r="AH114" s="8">
        <f t="shared" si="5"/>
        <v>0</v>
      </c>
    </row>
    <row r="115" spans="1:34" ht="15" customHeight="1" x14ac:dyDescent="0.55000000000000004">
      <c r="A115" s="12"/>
      <c r="B115" s="12"/>
      <c r="C115" s="12"/>
      <c r="D115" s="12"/>
      <c r="E115" s="12"/>
      <c r="F115" s="12"/>
      <c r="G115" s="13">
        <f>IF(F115="",0,IF(F115="優勝",現行XD用点数換算表!$B$2,IF(F115="準優勝",現行XD用点数換算表!$C$2,IF(F115="ベスト4",現行XD用点数換算表!$D$2,現行XD用点数換算表!$E$2))))</f>
        <v>0</v>
      </c>
      <c r="H115" s="12"/>
      <c r="I115" s="8">
        <f>IF(H115="",0,IF(H115="優勝",現行XD用点数換算表!$B$3,IF(H115="準優勝",現行XD用点数換算表!$C$3,IF(H115="ベスト4",現行XD用点数換算表!$D$3,現行XD用点数換算表!$E$3))))</f>
        <v>0</v>
      </c>
      <c r="J115" s="12"/>
      <c r="K115" s="8">
        <f>IF(J115="",0,IF(J115="優勝",[5]現行XD用点数換算表!$B$4,IF(J115="準優勝",[5]現行XD用点数換算表!$C$4,IF(J115="ベスト4",[5]現行XD用点数換算表!$D$4,IF(J115="ベスト8",[5]現行XD用点数換算表!$E$4,IF(J115="ベスト16",[5]現行XD用点数換算表!$F$4,IF(J115="ベスト32",[5]現行XD用点数換算表!$G$4,"")))))))</f>
        <v>0</v>
      </c>
      <c r="L115" s="12"/>
      <c r="M115" s="8">
        <f>IF(L115="",0,IF(L115="優勝",現行XD用点数換算表!$B$5,IF(L115="準優勝",現行XD用点数換算表!$C$5,IF(L115="ベスト4",現行XD用点数換算表!$D$5,IF(L115="ベスト8",現行XD用点数換算表!$E$5,IF(L115="ベスト16",現行XD用点数換算表!$F$5,IF(L115="ベスト32",現行XD用点数換算表!$G$5,"")))))))</f>
        <v>0</v>
      </c>
      <c r="N115" s="12"/>
      <c r="O115" s="8">
        <f>IF(N115="",0,IF(N115="優勝",現行XD用点数換算表!$B$6,IF(N115="準優勝",現行XD用点数換算表!$C$6,IF(N115="ベスト4",現行XD用点数換算表!$D$6,IF(N115="ベスト8",現行XD用点数換算表!$E$6,IF(N115="ベスト16",現行XD用点数換算表!$F$6,IF(N115="ベスト32",現行XD用点数換算表!$G$6,"")))))))</f>
        <v>0</v>
      </c>
      <c r="P115" s="12"/>
      <c r="Q115" s="8">
        <f>IF(P115="",0,IF(P115="優勝",現行XD用点数換算表!$B$7,IF(P115="準優勝",現行XD用点数換算表!$C$7,IF(P115="ベスト4",現行XD用点数換算表!$D$7,IF(P115="ベスト8",現行XD用点数換算表!$E$7,現行XD用点数換算表!$F$7)))))</f>
        <v>0</v>
      </c>
      <c r="R115" s="12"/>
      <c r="S115" s="8">
        <f>IF(R115="",0,IF(R115="優勝",現行XD用点数換算表!$B$8,IF(R115="準優勝",現行XD用点数換算表!$C$8,IF(R115="ベスト4",現行XD用点数換算表!$D$8,IF(R115="ベスト8",現行XD用点数換算表!$E$8,現行XD用点数換算表!$F$8)))))</f>
        <v>0</v>
      </c>
      <c r="T115" s="12"/>
      <c r="U115" s="14">
        <f>IF(T115="",0,IF(T115="優勝",現行XD用点数換算表!$B$13,IF(T115="準優勝",現行XD用点数換算表!$C$13,IF(T115="ベスト4",現行XD用点数換算表!$D$13,現行XD用点数換算表!$E$13))))</f>
        <v>0</v>
      </c>
      <c r="V115" s="12"/>
      <c r="W115" s="8">
        <f>IF(V115="",0,IF(V115="優勝",現行XD用点数換算表!$B$14,IF(V115="準優勝",現行XD用点数換算表!$C$14,IF(V115="ベスト4",現行XD用点数換算表!$D$14,現行XD用点数換算表!$E$14))))</f>
        <v>0</v>
      </c>
      <c r="X115" s="12"/>
      <c r="Y115" s="8">
        <f>IF(X115="",0,IF(X115="優勝",[5]現行XD用点数換算表!$B$15,IF(X115="準優勝",[5]現行XD用点数換算表!$C$15,IF(X115="ベスト4",[5]現行XD用点数換算表!$D$15,IF(X115="ベスト8",[5]現行XD用点数換算表!$E$15,IF(X115="ベスト16",[5]現行XD用点数換算表!$F$15,IF(X115="ベスト32",[5]現行XD用点数換算表!$G$15,"")))))))</f>
        <v>0</v>
      </c>
      <c r="Z115" s="12"/>
      <c r="AA115" s="8">
        <f>IF(Z115="",0,IF(Z115="優勝",現行XD用点数換算表!$B$16,IF(Z115="準優勝",現行XD用点数換算表!$C$16,IF(Z115="ベスト4",現行XD用点数換算表!$D$16,IF(Z115="ベスト8",現行XD用点数換算表!$E$16,IF(Z115="ベスト16",現行XD用点数換算表!$F$16,IF(Z115="ベスト32",現行XD用点数換算表!$G$16,"")))))))</f>
        <v>0</v>
      </c>
      <c r="AB115" s="12"/>
      <c r="AC115" s="8">
        <f>IF(AB115="",0,IF(AB115="優勝",現行XD用点数換算表!$B$17,IF(AB115="準優勝",現行XD用点数換算表!$C$17,IF(AB115="ベスト4",現行XD用点数換算表!$D$17,IF(AB115="ベスト8",現行XD用点数換算表!$E$17,IF(AB115="ベスト16",現行XD用点数換算表!$F$17,IF(AB115="ベスト32",現行XD用点数換算表!$G$17,"")))))))</f>
        <v>0</v>
      </c>
      <c r="AD115" s="12"/>
      <c r="AE115" s="8">
        <f>IF(AD115="",0,IF(AD115="優勝",現行XD用点数換算表!$B$18,IF(AD115="準優勝",現行XD用点数換算表!$C$18,IF(AD115="ベスト4",現行XD用点数換算表!$D$18,IF(AD115="ベスト8",現行XD用点数換算表!$E$18,現行XD用点数換算表!$F$18)))))</f>
        <v>0</v>
      </c>
      <c r="AF115" s="12"/>
      <c r="AG115" s="8">
        <f>IF(AF115="",0,IF(AF115="優勝",現行XD用点数換算表!$B$19,IF(AF115="準優勝",現行XD用点数換算表!$C$19,IF(AF115="ベスト4",現行XD用点数換算表!$D$19,IF(AF115="ベスト8",現行XD用点数換算表!$E$19,現行XD用点数換算表!$F$19)))))</f>
        <v>0</v>
      </c>
      <c r="AH115" s="8">
        <f t="shared" si="5"/>
        <v>0</v>
      </c>
    </row>
    <row r="116" spans="1:34" ht="15" customHeight="1" x14ac:dyDescent="0.55000000000000004">
      <c r="A116" s="12"/>
      <c r="B116" s="12"/>
      <c r="C116" s="12"/>
      <c r="D116" s="12"/>
      <c r="E116" s="12"/>
      <c r="F116" s="12"/>
      <c r="G116" s="13">
        <f>IF(F116="",0,IF(F116="優勝",現行XD用点数換算表!$B$2,IF(F116="準優勝",現行XD用点数換算表!$C$2,IF(F116="ベスト4",現行XD用点数換算表!$D$2,現行XD用点数換算表!$E$2))))</f>
        <v>0</v>
      </c>
      <c r="H116" s="12"/>
      <c r="I116" s="8">
        <f>IF(H116="",0,IF(H116="優勝",現行XD用点数換算表!$B$3,IF(H116="準優勝",現行XD用点数換算表!$C$3,IF(H116="ベスト4",現行XD用点数換算表!$D$3,現行XD用点数換算表!$E$3))))</f>
        <v>0</v>
      </c>
      <c r="J116" s="12"/>
      <c r="K116" s="8">
        <f>IF(J116="",0,IF(J116="優勝",[5]現行XD用点数換算表!$B$4,IF(J116="準優勝",[5]現行XD用点数換算表!$C$4,IF(J116="ベスト4",[5]現行XD用点数換算表!$D$4,IF(J116="ベスト8",[5]現行XD用点数換算表!$E$4,IF(J116="ベスト16",[5]現行XD用点数換算表!$F$4,IF(J116="ベスト32",[5]現行XD用点数換算表!$G$4,"")))))))</f>
        <v>0</v>
      </c>
      <c r="L116" s="12"/>
      <c r="M116" s="8">
        <f>IF(L116="",0,IF(L116="優勝",現行XD用点数換算表!$B$5,IF(L116="準優勝",現行XD用点数換算表!$C$5,IF(L116="ベスト4",現行XD用点数換算表!$D$5,IF(L116="ベスト8",現行XD用点数換算表!$E$5,IF(L116="ベスト16",現行XD用点数換算表!$F$5,IF(L116="ベスト32",現行XD用点数換算表!$G$5,"")))))))</f>
        <v>0</v>
      </c>
      <c r="N116" s="12"/>
      <c r="O116" s="8">
        <f>IF(N116="",0,IF(N116="優勝",現行XD用点数換算表!$B$6,IF(N116="準優勝",現行XD用点数換算表!$C$6,IF(N116="ベスト4",現行XD用点数換算表!$D$6,IF(N116="ベスト8",現行XD用点数換算表!$E$6,IF(N116="ベスト16",現行XD用点数換算表!$F$6,IF(N116="ベスト32",現行XD用点数換算表!$G$6,"")))))))</f>
        <v>0</v>
      </c>
      <c r="P116" s="12"/>
      <c r="Q116" s="8">
        <f>IF(P116="",0,IF(P116="優勝",現行XD用点数換算表!$B$7,IF(P116="準優勝",現行XD用点数換算表!$C$7,IF(P116="ベスト4",現行XD用点数換算表!$D$7,IF(P116="ベスト8",現行XD用点数換算表!$E$7,現行XD用点数換算表!$F$7)))))</f>
        <v>0</v>
      </c>
      <c r="R116" s="12"/>
      <c r="S116" s="8">
        <f>IF(R116="",0,IF(R116="優勝",現行XD用点数換算表!$B$8,IF(R116="準優勝",現行XD用点数換算表!$C$8,IF(R116="ベスト4",現行XD用点数換算表!$D$8,IF(R116="ベスト8",現行XD用点数換算表!$E$8,現行XD用点数換算表!$F$8)))))</f>
        <v>0</v>
      </c>
      <c r="T116" s="12"/>
      <c r="U116" s="14">
        <f>IF(T116="",0,IF(T116="優勝",現行XD用点数換算表!$B$13,IF(T116="準優勝",現行XD用点数換算表!$C$13,IF(T116="ベスト4",現行XD用点数換算表!$D$13,現行XD用点数換算表!$E$13))))</f>
        <v>0</v>
      </c>
      <c r="V116" s="12"/>
      <c r="W116" s="8">
        <f>IF(V116="",0,IF(V116="優勝",現行XD用点数換算表!$B$14,IF(V116="準優勝",現行XD用点数換算表!$C$14,IF(V116="ベスト4",現行XD用点数換算表!$D$14,現行XD用点数換算表!$E$14))))</f>
        <v>0</v>
      </c>
      <c r="X116" s="12"/>
      <c r="Y116" s="8">
        <f>IF(X116="",0,IF(X116="優勝",[5]現行XD用点数換算表!$B$15,IF(X116="準優勝",[5]現行XD用点数換算表!$C$15,IF(X116="ベスト4",[5]現行XD用点数換算表!$D$15,IF(X116="ベスト8",[5]現行XD用点数換算表!$E$15,IF(X116="ベスト16",[5]現行XD用点数換算表!$F$15,IF(X116="ベスト32",[5]現行XD用点数換算表!$G$15,"")))))))</f>
        <v>0</v>
      </c>
      <c r="Z116" s="12"/>
      <c r="AA116" s="8">
        <f>IF(Z116="",0,IF(Z116="優勝",現行XD用点数換算表!$B$16,IF(Z116="準優勝",現行XD用点数換算表!$C$16,IF(Z116="ベスト4",現行XD用点数換算表!$D$16,IF(Z116="ベスト8",現行XD用点数換算表!$E$16,IF(Z116="ベスト16",現行XD用点数換算表!$F$16,IF(Z116="ベスト32",現行XD用点数換算表!$G$16,"")))))))</f>
        <v>0</v>
      </c>
      <c r="AB116" s="12"/>
      <c r="AC116" s="8">
        <f>IF(AB116="",0,IF(AB116="優勝",現行XD用点数換算表!$B$17,IF(AB116="準優勝",現行XD用点数換算表!$C$17,IF(AB116="ベスト4",現行XD用点数換算表!$D$17,IF(AB116="ベスト8",現行XD用点数換算表!$E$17,IF(AB116="ベスト16",現行XD用点数換算表!$F$17,IF(AB116="ベスト32",現行XD用点数換算表!$G$17,"")))))))</f>
        <v>0</v>
      </c>
      <c r="AD116" s="12"/>
      <c r="AE116" s="8">
        <f>IF(AD116="",0,IF(AD116="優勝",現行XD用点数換算表!$B$18,IF(AD116="準優勝",現行XD用点数換算表!$C$18,IF(AD116="ベスト4",現行XD用点数換算表!$D$18,IF(AD116="ベスト8",現行XD用点数換算表!$E$18,現行XD用点数換算表!$F$18)))))</f>
        <v>0</v>
      </c>
      <c r="AF116" s="12"/>
      <c r="AG116" s="8">
        <f>IF(AF116="",0,IF(AF116="優勝",現行XD用点数換算表!$B$19,IF(AF116="準優勝",現行XD用点数換算表!$C$19,IF(AF116="ベスト4",現行XD用点数換算表!$D$19,IF(AF116="ベスト8",現行XD用点数換算表!$E$19,現行XD用点数換算表!$F$19)))))</f>
        <v>0</v>
      </c>
      <c r="AH116" s="8">
        <f t="shared" si="5"/>
        <v>0</v>
      </c>
    </row>
    <row r="117" spans="1:34" ht="15" customHeight="1" x14ac:dyDescent="0.55000000000000004">
      <c r="A117" s="12"/>
      <c r="B117" s="12"/>
      <c r="C117" s="12"/>
      <c r="D117" s="12"/>
      <c r="E117" s="12"/>
      <c r="F117" s="12"/>
      <c r="G117" s="13">
        <f>IF(F117="",0,IF(F117="優勝",現行XD用点数換算表!$B$2,IF(F117="準優勝",現行XD用点数換算表!$C$2,IF(F117="ベスト4",現行XD用点数換算表!$D$2,現行XD用点数換算表!$E$2))))</f>
        <v>0</v>
      </c>
      <c r="H117" s="12"/>
      <c r="I117" s="8">
        <f>IF(H117="",0,IF(H117="優勝",現行XD用点数換算表!$B$3,IF(H117="準優勝",現行XD用点数換算表!$C$3,IF(H117="ベスト4",現行XD用点数換算表!$D$3,現行XD用点数換算表!$E$3))))</f>
        <v>0</v>
      </c>
      <c r="J117" s="12"/>
      <c r="K117" s="8">
        <f>IF(J117="",0,IF(J117="優勝",[5]現行XD用点数換算表!$B$4,IF(J117="準優勝",[5]現行XD用点数換算表!$C$4,IF(J117="ベスト4",[5]現行XD用点数換算表!$D$4,IF(J117="ベスト8",[5]現行XD用点数換算表!$E$4,IF(J117="ベスト16",[5]現行XD用点数換算表!$F$4,IF(J117="ベスト32",[5]現行XD用点数換算表!$G$4,"")))))))</f>
        <v>0</v>
      </c>
      <c r="L117" s="12"/>
      <c r="M117" s="8">
        <f>IF(L117="",0,IF(L117="優勝",現行XD用点数換算表!$B$5,IF(L117="準優勝",現行XD用点数換算表!$C$5,IF(L117="ベスト4",現行XD用点数換算表!$D$5,IF(L117="ベスト8",現行XD用点数換算表!$E$5,IF(L117="ベスト16",現行XD用点数換算表!$F$5,IF(L117="ベスト32",現行XD用点数換算表!$G$5,"")))))))</f>
        <v>0</v>
      </c>
      <c r="N117" s="12"/>
      <c r="O117" s="8">
        <f>IF(N117="",0,IF(N117="優勝",現行XD用点数換算表!$B$6,IF(N117="準優勝",現行XD用点数換算表!$C$6,IF(N117="ベスト4",現行XD用点数換算表!$D$6,IF(N117="ベスト8",現行XD用点数換算表!$E$6,IF(N117="ベスト16",現行XD用点数換算表!$F$6,IF(N117="ベスト32",現行XD用点数換算表!$G$6,"")))))))</f>
        <v>0</v>
      </c>
      <c r="P117" s="12"/>
      <c r="Q117" s="8">
        <f>IF(P117="",0,IF(P117="優勝",現行XD用点数換算表!$B$7,IF(P117="準優勝",現行XD用点数換算表!$C$7,IF(P117="ベスト4",現行XD用点数換算表!$D$7,IF(P117="ベスト8",現行XD用点数換算表!$E$7,現行XD用点数換算表!$F$7)))))</f>
        <v>0</v>
      </c>
      <c r="R117" s="12"/>
      <c r="S117" s="8">
        <f>IF(R117="",0,IF(R117="優勝",現行XD用点数換算表!$B$8,IF(R117="準優勝",現行XD用点数換算表!$C$8,IF(R117="ベスト4",現行XD用点数換算表!$D$8,IF(R117="ベスト8",現行XD用点数換算表!$E$8,現行XD用点数換算表!$F$8)))))</f>
        <v>0</v>
      </c>
      <c r="T117" s="12"/>
      <c r="U117" s="14">
        <f>IF(T117="",0,IF(T117="優勝",現行XD用点数換算表!$B$13,IF(T117="準優勝",現行XD用点数換算表!$C$13,IF(T117="ベスト4",現行XD用点数換算表!$D$13,現行XD用点数換算表!$E$13))))</f>
        <v>0</v>
      </c>
      <c r="V117" s="12"/>
      <c r="W117" s="8">
        <f>IF(V117="",0,IF(V117="優勝",現行XD用点数換算表!$B$14,IF(V117="準優勝",現行XD用点数換算表!$C$14,IF(V117="ベスト4",現行XD用点数換算表!$D$14,現行XD用点数換算表!$E$14))))</f>
        <v>0</v>
      </c>
      <c r="X117" s="12"/>
      <c r="Y117" s="8">
        <f>IF(X117="",0,IF(X117="優勝",[5]現行XD用点数換算表!$B$15,IF(X117="準優勝",[5]現行XD用点数換算表!$C$15,IF(X117="ベスト4",[5]現行XD用点数換算表!$D$15,IF(X117="ベスト8",[5]現行XD用点数換算表!$E$15,IF(X117="ベスト16",[5]現行XD用点数換算表!$F$15,IF(X117="ベスト32",[5]現行XD用点数換算表!$G$15,"")))))))</f>
        <v>0</v>
      </c>
      <c r="Z117" s="12"/>
      <c r="AA117" s="8">
        <f>IF(Z117="",0,IF(Z117="優勝",現行XD用点数換算表!$B$16,IF(Z117="準優勝",現行XD用点数換算表!$C$16,IF(Z117="ベスト4",現行XD用点数換算表!$D$16,IF(Z117="ベスト8",現行XD用点数換算表!$E$16,IF(Z117="ベスト16",現行XD用点数換算表!$F$16,IF(Z117="ベスト32",現行XD用点数換算表!$G$16,"")))))))</f>
        <v>0</v>
      </c>
      <c r="AB117" s="12"/>
      <c r="AC117" s="8">
        <f>IF(AB117="",0,IF(AB117="優勝",現行XD用点数換算表!$B$17,IF(AB117="準優勝",現行XD用点数換算表!$C$17,IF(AB117="ベスト4",現行XD用点数換算表!$D$17,IF(AB117="ベスト8",現行XD用点数換算表!$E$17,IF(AB117="ベスト16",現行XD用点数換算表!$F$17,IF(AB117="ベスト32",現行XD用点数換算表!$G$17,"")))))))</f>
        <v>0</v>
      </c>
      <c r="AD117" s="12"/>
      <c r="AE117" s="8">
        <f>IF(AD117="",0,IF(AD117="優勝",現行XD用点数換算表!$B$18,IF(AD117="準優勝",現行XD用点数換算表!$C$18,IF(AD117="ベスト4",現行XD用点数換算表!$D$18,IF(AD117="ベスト8",現行XD用点数換算表!$E$18,現行XD用点数換算表!$F$18)))))</f>
        <v>0</v>
      </c>
      <c r="AF117" s="12"/>
      <c r="AG117" s="8">
        <f>IF(AF117="",0,IF(AF117="優勝",現行XD用点数換算表!$B$19,IF(AF117="準優勝",現行XD用点数換算表!$C$19,IF(AF117="ベスト4",現行XD用点数換算表!$D$19,IF(AF117="ベスト8",現行XD用点数換算表!$E$19,現行XD用点数換算表!$F$19)))))</f>
        <v>0</v>
      </c>
      <c r="AH117" s="8">
        <f t="shared" si="5"/>
        <v>0</v>
      </c>
    </row>
    <row r="118" spans="1:34" ht="15" customHeight="1" x14ac:dyDescent="0.55000000000000004">
      <c r="A118" s="12"/>
      <c r="B118" s="12"/>
      <c r="C118" s="12"/>
      <c r="D118" s="12"/>
      <c r="E118" s="12"/>
      <c r="F118" s="12"/>
      <c r="G118" s="13">
        <f>IF(F118="",0,IF(F118="優勝",現行XD用点数換算表!$B$2,IF(F118="準優勝",現行XD用点数換算表!$C$2,IF(F118="ベスト4",現行XD用点数換算表!$D$2,現行XD用点数換算表!$E$2))))</f>
        <v>0</v>
      </c>
      <c r="H118" s="12"/>
      <c r="I118" s="8">
        <f>IF(H118="",0,IF(H118="優勝",現行XD用点数換算表!$B$3,IF(H118="準優勝",現行XD用点数換算表!$C$3,IF(H118="ベスト4",現行XD用点数換算表!$D$3,現行XD用点数換算表!$E$3))))</f>
        <v>0</v>
      </c>
      <c r="J118" s="12"/>
      <c r="K118" s="8">
        <f>IF(J118="",0,IF(J118="優勝",[5]現行XD用点数換算表!$B$4,IF(J118="準優勝",[5]現行XD用点数換算表!$C$4,IF(J118="ベスト4",[5]現行XD用点数換算表!$D$4,IF(J118="ベスト8",[5]現行XD用点数換算表!$E$4,IF(J118="ベスト16",[5]現行XD用点数換算表!$F$4,IF(J118="ベスト32",[5]現行XD用点数換算表!$G$4,"")))))))</f>
        <v>0</v>
      </c>
      <c r="L118" s="12"/>
      <c r="M118" s="8">
        <f>IF(L118="",0,IF(L118="優勝",現行XD用点数換算表!$B$5,IF(L118="準優勝",現行XD用点数換算表!$C$5,IF(L118="ベスト4",現行XD用点数換算表!$D$5,IF(L118="ベスト8",現行XD用点数換算表!$E$5,IF(L118="ベスト16",現行XD用点数換算表!$F$5,IF(L118="ベスト32",現行XD用点数換算表!$G$5,"")))))))</f>
        <v>0</v>
      </c>
      <c r="N118" s="12"/>
      <c r="O118" s="8">
        <f>IF(N118="",0,IF(N118="優勝",現行XD用点数換算表!$B$6,IF(N118="準優勝",現行XD用点数換算表!$C$6,IF(N118="ベスト4",現行XD用点数換算表!$D$6,IF(N118="ベスト8",現行XD用点数換算表!$E$6,IF(N118="ベスト16",現行XD用点数換算表!$F$6,IF(N118="ベスト32",現行XD用点数換算表!$G$6,"")))))))</f>
        <v>0</v>
      </c>
      <c r="P118" s="12"/>
      <c r="Q118" s="8">
        <f>IF(P118="",0,IF(P118="優勝",現行XD用点数換算表!$B$7,IF(P118="準優勝",現行XD用点数換算表!$C$7,IF(P118="ベスト4",現行XD用点数換算表!$D$7,IF(P118="ベスト8",現行XD用点数換算表!$E$7,現行XD用点数換算表!$F$7)))))</f>
        <v>0</v>
      </c>
      <c r="R118" s="12"/>
      <c r="S118" s="8">
        <f>IF(R118="",0,IF(R118="優勝",現行XD用点数換算表!$B$8,IF(R118="準優勝",現行XD用点数換算表!$C$8,IF(R118="ベスト4",現行XD用点数換算表!$D$8,IF(R118="ベスト8",現行XD用点数換算表!$E$8,現行XD用点数換算表!$F$8)))))</f>
        <v>0</v>
      </c>
      <c r="T118" s="12"/>
      <c r="U118" s="14">
        <f>IF(T118="",0,IF(T118="優勝",現行XD用点数換算表!$B$13,IF(T118="準優勝",現行XD用点数換算表!$C$13,IF(T118="ベスト4",現行XD用点数換算表!$D$13,現行XD用点数換算表!$E$13))))</f>
        <v>0</v>
      </c>
      <c r="V118" s="12"/>
      <c r="W118" s="8">
        <f>IF(V118="",0,IF(V118="優勝",現行XD用点数換算表!$B$14,IF(V118="準優勝",現行XD用点数換算表!$C$14,IF(V118="ベスト4",現行XD用点数換算表!$D$14,現行XD用点数換算表!$E$14))))</f>
        <v>0</v>
      </c>
      <c r="X118" s="12"/>
      <c r="Y118" s="8">
        <f>IF(X118="",0,IF(X118="優勝",[5]現行XD用点数換算表!$B$15,IF(X118="準優勝",[5]現行XD用点数換算表!$C$15,IF(X118="ベスト4",[5]現行XD用点数換算表!$D$15,IF(X118="ベスト8",[5]現行XD用点数換算表!$E$15,IF(X118="ベスト16",[5]現行XD用点数換算表!$F$15,IF(X118="ベスト32",[5]現行XD用点数換算表!$G$15,"")))))))</f>
        <v>0</v>
      </c>
      <c r="Z118" s="12"/>
      <c r="AA118" s="8">
        <f>IF(Z118="",0,IF(Z118="優勝",現行XD用点数換算表!$B$16,IF(Z118="準優勝",現行XD用点数換算表!$C$16,IF(Z118="ベスト4",現行XD用点数換算表!$D$16,IF(Z118="ベスト8",現行XD用点数換算表!$E$16,IF(Z118="ベスト16",現行XD用点数換算表!$F$16,IF(Z118="ベスト32",現行XD用点数換算表!$G$16,"")))))))</f>
        <v>0</v>
      </c>
      <c r="AB118" s="12"/>
      <c r="AC118" s="8">
        <f>IF(AB118="",0,IF(AB118="優勝",現行XD用点数換算表!$B$17,IF(AB118="準優勝",現行XD用点数換算表!$C$17,IF(AB118="ベスト4",現行XD用点数換算表!$D$17,IF(AB118="ベスト8",現行XD用点数換算表!$E$17,IF(AB118="ベスト16",現行XD用点数換算表!$F$17,IF(AB118="ベスト32",現行XD用点数換算表!$G$17,"")))))))</f>
        <v>0</v>
      </c>
      <c r="AD118" s="12"/>
      <c r="AE118" s="8">
        <f>IF(AD118="",0,IF(AD118="優勝",現行XD用点数換算表!$B$18,IF(AD118="準優勝",現行XD用点数換算表!$C$18,IF(AD118="ベスト4",現行XD用点数換算表!$D$18,IF(AD118="ベスト8",現行XD用点数換算表!$E$18,現行XD用点数換算表!$F$18)))))</f>
        <v>0</v>
      </c>
      <c r="AF118" s="12"/>
      <c r="AG118" s="8">
        <f>IF(AF118="",0,IF(AF118="優勝",現行XD用点数換算表!$B$19,IF(AF118="準優勝",現行XD用点数換算表!$C$19,IF(AF118="ベスト4",現行XD用点数換算表!$D$19,IF(AF118="ベスト8",現行XD用点数換算表!$E$19,現行XD用点数換算表!$F$19)))))</f>
        <v>0</v>
      </c>
      <c r="AH118" s="8">
        <f t="shared" si="5"/>
        <v>0</v>
      </c>
    </row>
    <row r="119" spans="1:34" ht="15" customHeight="1" x14ac:dyDescent="0.55000000000000004">
      <c r="A119" s="12"/>
      <c r="B119" s="12"/>
      <c r="C119" s="12"/>
      <c r="D119" s="12"/>
      <c r="E119" s="12"/>
      <c r="F119" s="12"/>
      <c r="G119" s="13">
        <f>IF(F119="",0,IF(F119="優勝",現行XD用点数換算表!$B$2,IF(F119="準優勝",現行XD用点数換算表!$C$2,IF(F119="ベスト4",現行XD用点数換算表!$D$2,現行XD用点数換算表!$E$2))))</f>
        <v>0</v>
      </c>
      <c r="H119" s="12"/>
      <c r="I119" s="8">
        <f>IF(H119="",0,IF(H119="優勝",現行XD用点数換算表!$B$3,IF(H119="準優勝",現行XD用点数換算表!$C$3,IF(H119="ベスト4",現行XD用点数換算表!$D$3,現行XD用点数換算表!$E$3))))</f>
        <v>0</v>
      </c>
      <c r="J119" s="12"/>
      <c r="K119" s="8">
        <f>IF(J119="",0,IF(J119="優勝",[5]現行XD用点数換算表!$B$4,IF(J119="準優勝",[5]現行XD用点数換算表!$C$4,IF(J119="ベスト4",[5]現行XD用点数換算表!$D$4,IF(J119="ベスト8",[5]現行XD用点数換算表!$E$4,IF(J119="ベスト16",[5]現行XD用点数換算表!$F$4,IF(J119="ベスト32",[5]現行XD用点数換算表!$G$4,"")))))))</f>
        <v>0</v>
      </c>
      <c r="L119" s="12"/>
      <c r="M119" s="8">
        <f>IF(L119="",0,IF(L119="優勝",現行XD用点数換算表!$B$5,IF(L119="準優勝",現行XD用点数換算表!$C$5,IF(L119="ベスト4",現行XD用点数換算表!$D$5,IF(L119="ベスト8",現行XD用点数換算表!$E$5,IF(L119="ベスト16",現行XD用点数換算表!$F$5,IF(L119="ベスト32",現行XD用点数換算表!$G$5,"")))))))</f>
        <v>0</v>
      </c>
      <c r="N119" s="12"/>
      <c r="O119" s="8">
        <f>IF(N119="",0,IF(N119="優勝",現行XD用点数換算表!$B$6,IF(N119="準優勝",現行XD用点数換算表!$C$6,IF(N119="ベスト4",現行XD用点数換算表!$D$6,IF(N119="ベスト8",現行XD用点数換算表!$E$6,IF(N119="ベスト16",現行XD用点数換算表!$F$6,IF(N119="ベスト32",現行XD用点数換算表!$G$6,"")))))))</f>
        <v>0</v>
      </c>
      <c r="P119" s="12"/>
      <c r="Q119" s="8">
        <f>IF(P119="",0,IF(P119="優勝",現行XD用点数換算表!$B$7,IF(P119="準優勝",現行XD用点数換算表!$C$7,IF(P119="ベスト4",現行XD用点数換算表!$D$7,IF(P119="ベスト8",現行XD用点数換算表!$E$7,現行XD用点数換算表!$F$7)))))</f>
        <v>0</v>
      </c>
      <c r="R119" s="12"/>
      <c r="S119" s="8">
        <f>IF(R119="",0,IF(R119="優勝",現行XD用点数換算表!$B$8,IF(R119="準優勝",現行XD用点数換算表!$C$8,IF(R119="ベスト4",現行XD用点数換算表!$D$8,IF(R119="ベスト8",現行XD用点数換算表!$E$8,現行XD用点数換算表!$F$8)))))</f>
        <v>0</v>
      </c>
      <c r="T119" s="12"/>
      <c r="U119" s="14">
        <f>IF(T119="",0,IF(T119="優勝",現行XD用点数換算表!$B$13,IF(T119="準優勝",現行XD用点数換算表!$C$13,IF(T119="ベスト4",現行XD用点数換算表!$D$13,現行XD用点数換算表!$E$13))))</f>
        <v>0</v>
      </c>
      <c r="V119" s="12"/>
      <c r="W119" s="8">
        <f>IF(V119="",0,IF(V119="優勝",現行XD用点数換算表!$B$14,IF(V119="準優勝",現行XD用点数換算表!$C$14,IF(V119="ベスト4",現行XD用点数換算表!$D$14,現行XD用点数換算表!$E$14))))</f>
        <v>0</v>
      </c>
      <c r="X119" s="12"/>
      <c r="Y119" s="8">
        <f>IF(X119="",0,IF(X119="優勝",[5]現行XD用点数換算表!$B$15,IF(X119="準優勝",[5]現行XD用点数換算表!$C$15,IF(X119="ベスト4",[5]現行XD用点数換算表!$D$15,IF(X119="ベスト8",[5]現行XD用点数換算表!$E$15,IF(X119="ベスト16",[5]現行XD用点数換算表!$F$15,IF(X119="ベスト32",[5]現行XD用点数換算表!$G$15,"")))))))</f>
        <v>0</v>
      </c>
      <c r="Z119" s="12"/>
      <c r="AA119" s="8">
        <f>IF(Z119="",0,IF(Z119="優勝",現行XD用点数換算表!$B$16,IF(Z119="準優勝",現行XD用点数換算表!$C$16,IF(Z119="ベスト4",現行XD用点数換算表!$D$16,IF(Z119="ベスト8",現行XD用点数換算表!$E$16,IF(Z119="ベスト16",現行XD用点数換算表!$F$16,IF(Z119="ベスト32",現行XD用点数換算表!$G$16,"")))))))</f>
        <v>0</v>
      </c>
      <c r="AB119" s="12"/>
      <c r="AC119" s="8">
        <f>IF(AB119="",0,IF(AB119="優勝",現行XD用点数換算表!$B$17,IF(AB119="準優勝",現行XD用点数換算表!$C$17,IF(AB119="ベスト4",現行XD用点数換算表!$D$17,IF(AB119="ベスト8",現行XD用点数換算表!$E$17,IF(AB119="ベスト16",現行XD用点数換算表!$F$17,IF(AB119="ベスト32",現行XD用点数換算表!$G$17,"")))))))</f>
        <v>0</v>
      </c>
      <c r="AD119" s="12"/>
      <c r="AE119" s="8">
        <f>IF(AD119="",0,IF(AD119="優勝",現行XD用点数換算表!$B$18,IF(AD119="準優勝",現行XD用点数換算表!$C$18,IF(AD119="ベスト4",現行XD用点数換算表!$D$18,IF(AD119="ベスト8",現行XD用点数換算表!$E$18,現行XD用点数換算表!$F$18)))))</f>
        <v>0</v>
      </c>
      <c r="AF119" s="12"/>
      <c r="AG119" s="8">
        <f>IF(AF119="",0,IF(AF119="優勝",現行XD用点数換算表!$B$19,IF(AF119="準優勝",現行XD用点数換算表!$C$19,IF(AF119="ベスト4",現行XD用点数換算表!$D$19,IF(AF119="ベスト8",現行XD用点数換算表!$E$19,現行XD用点数換算表!$F$19)))))</f>
        <v>0</v>
      </c>
      <c r="AH119" s="8">
        <f t="shared" si="5"/>
        <v>0</v>
      </c>
    </row>
    <row r="120" spans="1:34" ht="15" customHeight="1" x14ac:dyDescent="0.55000000000000004">
      <c r="A120" s="12"/>
      <c r="B120" s="12"/>
      <c r="C120" s="12"/>
      <c r="D120" s="12"/>
      <c r="E120" s="12"/>
      <c r="F120" s="12"/>
      <c r="G120" s="13">
        <f>IF(F120="",0,IF(F120="優勝",現行XD用点数換算表!$B$2,IF(F120="準優勝",現行XD用点数換算表!$C$2,IF(F120="ベスト4",現行XD用点数換算表!$D$2,現行XD用点数換算表!$E$2))))</f>
        <v>0</v>
      </c>
      <c r="H120" s="12"/>
      <c r="I120" s="8">
        <f>IF(H120="",0,IF(H120="優勝",現行XD用点数換算表!$B$3,IF(H120="準優勝",現行XD用点数換算表!$C$3,IF(H120="ベスト4",現行XD用点数換算表!$D$3,現行XD用点数換算表!$E$3))))</f>
        <v>0</v>
      </c>
      <c r="J120" s="12"/>
      <c r="K120" s="8">
        <f>IF(J120="",0,IF(J120="優勝",[5]現行XD用点数換算表!$B$4,IF(J120="準優勝",[5]現行XD用点数換算表!$C$4,IF(J120="ベスト4",[5]現行XD用点数換算表!$D$4,IF(J120="ベスト8",[5]現行XD用点数換算表!$E$4,IF(J120="ベスト16",[5]現行XD用点数換算表!$F$4,IF(J120="ベスト32",[5]現行XD用点数換算表!$G$4,"")))))))</f>
        <v>0</v>
      </c>
      <c r="L120" s="12"/>
      <c r="M120" s="8">
        <f>IF(L120="",0,IF(L120="優勝",現行XD用点数換算表!$B$5,IF(L120="準優勝",現行XD用点数換算表!$C$5,IF(L120="ベスト4",現行XD用点数換算表!$D$5,IF(L120="ベスト8",現行XD用点数換算表!$E$5,IF(L120="ベスト16",現行XD用点数換算表!$F$5,IF(L120="ベスト32",現行XD用点数換算表!$G$5,"")))))))</f>
        <v>0</v>
      </c>
      <c r="N120" s="12"/>
      <c r="O120" s="8">
        <f>IF(N120="",0,IF(N120="優勝",現行XD用点数換算表!$B$6,IF(N120="準優勝",現行XD用点数換算表!$C$6,IF(N120="ベスト4",現行XD用点数換算表!$D$6,IF(N120="ベスト8",現行XD用点数換算表!$E$6,IF(N120="ベスト16",現行XD用点数換算表!$F$6,IF(N120="ベスト32",現行XD用点数換算表!$G$6,"")))))))</f>
        <v>0</v>
      </c>
      <c r="P120" s="12"/>
      <c r="Q120" s="8">
        <f>IF(P120="",0,IF(P120="優勝",現行XD用点数換算表!$B$7,IF(P120="準優勝",現行XD用点数換算表!$C$7,IF(P120="ベスト4",現行XD用点数換算表!$D$7,IF(P120="ベスト8",現行XD用点数換算表!$E$7,現行XD用点数換算表!$F$7)))))</f>
        <v>0</v>
      </c>
      <c r="R120" s="12"/>
      <c r="S120" s="8">
        <f>IF(R120="",0,IF(R120="優勝",現行XD用点数換算表!$B$8,IF(R120="準優勝",現行XD用点数換算表!$C$8,IF(R120="ベスト4",現行XD用点数換算表!$D$8,IF(R120="ベスト8",現行XD用点数換算表!$E$8,現行XD用点数換算表!$F$8)))))</f>
        <v>0</v>
      </c>
      <c r="T120" s="12"/>
      <c r="U120" s="14">
        <f>IF(T120="",0,IF(T120="優勝",現行XD用点数換算表!$B$13,IF(T120="準優勝",現行XD用点数換算表!$C$13,IF(T120="ベスト4",現行XD用点数換算表!$D$13,現行XD用点数換算表!$E$13))))</f>
        <v>0</v>
      </c>
      <c r="V120" s="12"/>
      <c r="W120" s="8">
        <f>IF(V120="",0,IF(V120="優勝",現行XD用点数換算表!$B$14,IF(V120="準優勝",現行XD用点数換算表!$C$14,IF(V120="ベスト4",現行XD用点数換算表!$D$14,現行XD用点数換算表!$E$14))))</f>
        <v>0</v>
      </c>
      <c r="X120" s="12"/>
      <c r="Y120" s="8">
        <f>IF(X120="",0,IF(X120="優勝",[5]現行XD用点数換算表!$B$15,IF(X120="準優勝",[5]現行XD用点数換算表!$C$15,IF(X120="ベスト4",[5]現行XD用点数換算表!$D$15,IF(X120="ベスト8",[5]現行XD用点数換算表!$E$15,IF(X120="ベスト16",[5]現行XD用点数換算表!$F$15,IF(X120="ベスト32",[5]現行XD用点数換算表!$G$15,"")))))))</f>
        <v>0</v>
      </c>
      <c r="Z120" s="12"/>
      <c r="AA120" s="8">
        <f>IF(Z120="",0,IF(Z120="優勝",現行XD用点数換算表!$B$16,IF(Z120="準優勝",現行XD用点数換算表!$C$16,IF(Z120="ベスト4",現行XD用点数換算表!$D$16,IF(Z120="ベスト8",現行XD用点数換算表!$E$16,IF(Z120="ベスト16",現行XD用点数換算表!$F$16,IF(Z120="ベスト32",現行XD用点数換算表!$G$16,"")))))))</f>
        <v>0</v>
      </c>
      <c r="AB120" s="12"/>
      <c r="AC120" s="8">
        <f>IF(AB120="",0,IF(AB120="優勝",現行XD用点数換算表!$B$17,IF(AB120="準優勝",現行XD用点数換算表!$C$17,IF(AB120="ベスト4",現行XD用点数換算表!$D$17,IF(AB120="ベスト8",現行XD用点数換算表!$E$17,IF(AB120="ベスト16",現行XD用点数換算表!$F$17,IF(AB120="ベスト32",現行XD用点数換算表!$G$17,"")))))))</f>
        <v>0</v>
      </c>
      <c r="AD120" s="12"/>
      <c r="AE120" s="8">
        <f>IF(AD120="",0,IF(AD120="優勝",現行XD用点数換算表!$B$18,IF(AD120="準優勝",現行XD用点数換算表!$C$18,IF(AD120="ベスト4",現行XD用点数換算表!$D$18,IF(AD120="ベスト8",現行XD用点数換算表!$E$18,現行XD用点数換算表!$F$18)))))</f>
        <v>0</v>
      </c>
      <c r="AF120" s="12"/>
      <c r="AG120" s="8">
        <f>IF(AF120="",0,IF(AF120="優勝",現行XD用点数換算表!$B$19,IF(AF120="準優勝",現行XD用点数換算表!$C$19,IF(AF120="ベスト4",現行XD用点数換算表!$D$19,IF(AF120="ベスト8",現行XD用点数換算表!$E$19,現行XD用点数換算表!$F$19)))))</f>
        <v>0</v>
      </c>
      <c r="AH120" s="8">
        <f t="shared" si="5"/>
        <v>0</v>
      </c>
    </row>
    <row r="121" spans="1:34" ht="15" customHeight="1" x14ac:dyDescent="0.55000000000000004">
      <c r="A121" s="12"/>
      <c r="B121" s="12"/>
      <c r="C121" s="12"/>
      <c r="D121" s="12"/>
      <c r="E121" s="12"/>
      <c r="F121" s="12"/>
      <c r="G121" s="13">
        <f>IF(F121="",0,IF(F121="優勝",現行XD用点数換算表!$B$2,IF(F121="準優勝",現行XD用点数換算表!$C$2,IF(F121="ベスト4",現行XD用点数換算表!$D$2,現行XD用点数換算表!$E$2))))</f>
        <v>0</v>
      </c>
      <c r="H121" s="12"/>
      <c r="I121" s="8">
        <f>IF(H121="",0,IF(H121="優勝",現行XD用点数換算表!$B$3,IF(H121="準優勝",現行XD用点数換算表!$C$3,IF(H121="ベスト4",現行XD用点数換算表!$D$3,現行XD用点数換算表!$E$3))))</f>
        <v>0</v>
      </c>
      <c r="J121" s="12"/>
      <c r="K121" s="8">
        <f>IF(J121="",0,IF(J121="優勝",[5]現行XD用点数換算表!$B$4,IF(J121="準優勝",[5]現行XD用点数換算表!$C$4,IF(J121="ベスト4",[5]現行XD用点数換算表!$D$4,IF(J121="ベスト8",[5]現行XD用点数換算表!$E$4,IF(J121="ベスト16",[5]現行XD用点数換算表!$F$4,IF(J121="ベスト32",[5]現行XD用点数換算表!$G$4,"")))))))</f>
        <v>0</v>
      </c>
      <c r="L121" s="12"/>
      <c r="M121" s="8">
        <f>IF(L121="",0,IF(L121="優勝",現行XD用点数換算表!$B$5,IF(L121="準優勝",現行XD用点数換算表!$C$5,IF(L121="ベスト4",現行XD用点数換算表!$D$5,IF(L121="ベスト8",現行XD用点数換算表!$E$5,IF(L121="ベスト16",現行XD用点数換算表!$F$5,IF(L121="ベスト32",現行XD用点数換算表!$G$5,"")))))))</f>
        <v>0</v>
      </c>
      <c r="N121" s="12"/>
      <c r="O121" s="8">
        <f>IF(N121="",0,IF(N121="優勝",現行XD用点数換算表!$B$6,IF(N121="準優勝",現行XD用点数換算表!$C$6,IF(N121="ベスト4",現行XD用点数換算表!$D$6,IF(N121="ベスト8",現行XD用点数換算表!$E$6,IF(N121="ベスト16",現行XD用点数換算表!$F$6,IF(N121="ベスト32",現行XD用点数換算表!$G$6,"")))))))</f>
        <v>0</v>
      </c>
      <c r="P121" s="12"/>
      <c r="Q121" s="8">
        <f>IF(P121="",0,IF(P121="優勝",現行XD用点数換算表!$B$7,IF(P121="準優勝",現行XD用点数換算表!$C$7,IF(P121="ベスト4",現行XD用点数換算表!$D$7,IF(P121="ベスト8",現行XD用点数換算表!$E$7,現行XD用点数換算表!$F$7)))))</f>
        <v>0</v>
      </c>
      <c r="R121" s="12"/>
      <c r="S121" s="8">
        <f>IF(R121="",0,IF(R121="優勝",現行XD用点数換算表!$B$8,IF(R121="準優勝",現行XD用点数換算表!$C$8,IF(R121="ベスト4",現行XD用点数換算表!$D$8,IF(R121="ベスト8",現行XD用点数換算表!$E$8,現行XD用点数換算表!$F$8)))))</f>
        <v>0</v>
      </c>
      <c r="T121" s="12"/>
      <c r="U121" s="14">
        <f>IF(T121="",0,IF(T121="優勝",現行XD用点数換算表!$B$13,IF(T121="準優勝",現行XD用点数換算表!$C$13,IF(T121="ベスト4",現行XD用点数換算表!$D$13,現行XD用点数換算表!$E$13))))</f>
        <v>0</v>
      </c>
      <c r="V121" s="12"/>
      <c r="W121" s="8">
        <f>IF(V121="",0,IF(V121="優勝",現行XD用点数換算表!$B$14,IF(V121="準優勝",現行XD用点数換算表!$C$14,IF(V121="ベスト4",現行XD用点数換算表!$D$14,現行XD用点数換算表!$E$14))))</f>
        <v>0</v>
      </c>
      <c r="X121" s="12"/>
      <c r="Y121" s="8">
        <f>IF(X121="",0,IF(X121="優勝",[5]現行XD用点数換算表!$B$15,IF(X121="準優勝",[5]現行XD用点数換算表!$C$15,IF(X121="ベスト4",[5]現行XD用点数換算表!$D$15,IF(X121="ベスト8",[5]現行XD用点数換算表!$E$15,IF(X121="ベスト16",[5]現行XD用点数換算表!$F$15,IF(X121="ベスト32",[5]現行XD用点数換算表!$G$15,"")))))))</f>
        <v>0</v>
      </c>
      <c r="Z121" s="12"/>
      <c r="AA121" s="8">
        <f>IF(Z121="",0,IF(Z121="優勝",現行XD用点数換算表!$B$16,IF(Z121="準優勝",現行XD用点数換算表!$C$16,IF(Z121="ベスト4",現行XD用点数換算表!$D$16,IF(Z121="ベスト8",現行XD用点数換算表!$E$16,IF(Z121="ベスト16",現行XD用点数換算表!$F$16,IF(Z121="ベスト32",現行XD用点数換算表!$G$16,"")))))))</f>
        <v>0</v>
      </c>
      <c r="AB121" s="12"/>
      <c r="AC121" s="8">
        <f>IF(AB121="",0,IF(AB121="優勝",現行XD用点数換算表!$B$17,IF(AB121="準優勝",現行XD用点数換算表!$C$17,IF(AB121="ベスト4",現行XD用点数換算表!$D$17,IF(AB121="ベスト8",現行XD用点数換算表!$E$17,IF(AB121="ベスト16",現行XD用点数換算表!$F$17,IF(AB121="ベスト32",現行XD用点数換算表!$G$17,"")))))))</f>
        <v>0</v>
      </c>
      <c r="AD121" s="12"/>
      <c r="AE121" s="8">
        <f>IF(AD121="",0,IF(AD121="優勝",現行XD用点数換算表!$B$18,IF(AD121="準優勝",現行XD用点数換算表!$C$18,IF(AD121="ベスト4",現行XD用点数換算表!$D$18,IF(AD121="ベスト8",現行XD用点数換算表!$E$18,現行XD用点数換算表!$F$18)))))</f>
        <v>0</v>
      </c>
      <c r="AF121" s="12"/>
      <c r="AG121" s="8">
        <f>IF(AF121="",0,IF(AF121="優勝",現行XD用点数換算表!$B$19,IF(AF121="準優勝",現行XD用点数換算表!$C$19,IF(AF121="ベスト4",現行XD用点数換算表!$D$19,IF(AF121="ベスト8",現行XD用点数換算表!$E$19,現行XD用点数換算表!$F$19)))))</f>
        <v>0</v>
      </c>
      <c r="AH121" s="8">
        <f t="shared" si="5"/>
        <v>0</v>
      </c>
    </row>
    <row r="122" spans="1:34" ht="15" customHeight="1" x14ac:dyDescent="0.55000000000000004">
      <c r="A122" s="12"/>
      <c r="B122" s="12"/>
      <c r="C122" s="12"/>
      <c r="D122" s="12"/>
      <c r="E122" s="12"/>
      <c r="F122" s="12"/>
      <c r="G122" s="13">
        <f>IF(F122="",0,IF(F122="優勝",現行XD用点数換算表!$B$2,IF(F122="準優勝",現行XD用点数換算表!$C$2,IF(F122="ベスト4",現行XD用点数換算表!$D$2,現行XD用点数換算表!$E$2))))</f>
        <v>0</v>
      </c>
      <c r="H122" s="12"/>
      <c r="I122" s="8">
        <f>IF(H122="",0,IF(H122="優勝",現行XD用点数換算表!$B$3,IF(H122="準優勝",現行XD用点数換算表!$C$3,IF(H122="ベスト4",現行XD用点数換算表!$D$3,現行XD用点数換算表!$E$3))))</f>
        <v>0</v>
      </c>
      <c r="J122" s="12"/>
      <c r="K122" s="8">
        <f>IF(J122="",0,IF(J122="優勝",[5]現行XD用点数換算表!$B$4,IF(J122="準優勝",[5]現行XD用点数換算表!$C$4,IF(J122="ベスト4",[5]現行XD用点数換算表!$D$4,IF(J122="ベスト8",[5]現行XD用点数換算表!$E$4,IF(J122="ベスト16",[5]現行XD用点数換算表!$F$4,IF(J122="ベスト32",[5]現行XD用点数換算表!$G$4,"")))))))</f>
        <v>0</v>
      </c>
      <c r="L122" s="12"/>
      <c r="M122" s="8">
        <f>IF(L122="",0,IF(L122="優勝",現行XD用点数換算表!$B$5,IF(L122="準優勝",現行XD用点数換算表!$C$5,IF(L122="ベスト4",現行XD用点数換算表!$D$5,IF(L122="ベスト8",現行XD用点数換算表!$E$5,IF(L122="ベスト16",現行XD用点数換算表!$F$5,IF(L122="ベスト32",現行XD用点数換算表!$G$5,"")))))))</f>
        <v>0</v>
      </c>
      <c r="N122" s="12"/>
      <c r="O122" s="8">
        <f>IF(N122="",0,IF(N122="優勝",現行XD用点数換算表!$B$6,IF(N122="準優勝",現行XD用点数換算表!$C$6,IF(N122="ベスト4",現行XD用点数換算表!$D$6,IF(N122="ベスト8",現行XD用点数換算表!$E$6,IF(N122="ベスト16",現行XD用点数換算表!$F$6,IF(N122="ベスト32",現行XD用点数換算表!$G$6,"")))))))</f>
        <v>0</v>
      </c>
      <c r="P122" s="12"/>
      <c r="Q122" s="8">
        <f>IF(P122="",0,IF(P122="優勝",現行XD用点数換算表!$B$7,IF(P122="準優勝",現行XD用点数換算表!$C$7,IF(P122="ベスト4",現行XD用点数換算表!$D$7,IF(P122="ベスト8",現行XD用点数換算表!$E$7,現行XD用点数換算表!$F$7)))))</f>
        <v>0</v>
      </c>
      <c r="R122" s="12"/>
      <c r="S122" s="8">
        <f>IF(R122="",0,IF(R122="優勝",現行XD用点数換算表!$B$8,IF(R122="準優勝",現行XD用点数換算表!$C$8,IF(R122="ベスト4",現行XD用点数換算表!$D$8,IF(R122="ベスト8",現行XD用点数換算表!$E$8,現行XD用点数換算表!$F$8)))))</f>
        <v>0</v>
      </c>
      <c r="T122" s="12"/>
      <c r="U122" s="14">
        <f>IF(T122="",0,IF(T122="優勝",現行XD用点数換算表!$B$13,IF(T122="準優勝",現行XD用点数換算表!$C$13,IF(T122="ベスト4",現行XD用点数換算表!$D$13,現行XD用点数換算表!$E$13))))</f>
        <v>0</v>
      </c>
      <c r="V122" s="12"/>
      <c r="W122" s="8">
        <f>IF(V122="",0,IF(V122="優勝",現行XD用点数換算表!$B$14,IF(V122="準優勝",現行XD用点数換算表!$C$14,IF(V122="ベスト4",現行XD用点数換算表!$D$14,現行XD用点数換算表!$E$14))))</f>
        <v>0</v>
      </c>
      <c r="X122" s="12"/>
      <c r="Y122" s="8">
        <f>IF(X122="",0,IF(X122="優勝",[5]現行XD用点数換算表!$B$15,IF(X122="準優勝",[5]現行XD用点数換算表!$C$15,IF(X122="ベスト4",[5]現行XD用点数換算表!$D$15,IF(X122="ベスト8",[5]現行XD用点数換算表!$E$15,IF(X122="ベスト16",[5]現行XD用点数換算表!$F$15,IF(X122="ベスト32",[5]現行XD用点数換算表!$G$15,"")))))))</f>
        <v>0</v>
      </c>
      <c r="Z122" s="12"/>
      <c r="AA122" s="8">
        <f>IF(Z122="",0,IF(Z122="優勝",現行XD用点数換算表!$B$16,IF(Z122="準優勝",現行XD用点数換算表!$C$16,IF(Z122="ベスト4",現行XD用点数換算表!$D$16,IF(Z122="ベスト8",現行XD用点数換算表!$E$16,IF(Z122="ベスト16",現行XD用点数換算表!$F$16,IF(Z122="ベスト32",現行XD用点数換算表!$G$16,"")))))))</f>
        <v>0</v>
      </c>
      <c r="AB122" s="12"/>
      <c r="AC122" s="8">
        <f>IF(AB122="",0,IF(AB122="優勝",現行XD用点数換算表!$B$17,IF(AB122="準優勝",現行XD用点数換算表!$C$17,IF(AB122="ベスト4",現行XD用点数換算表!$D$17,IF(AB122="ベスト8",現行XD用点数換算表!$E$17,IF(AB122="ベスト16",現行XD用点数換算表!$F$17,IF(AB122="ベスト32",現行XD用点数換算表!$G$17,"")))))))</f>
        <v>0</v>
      </c>
      <c r="AD122" s="12"/>
      <c r="AE122" s="8">
        <f>IF(AD122="",0,IF(AD122="優勝",現行XD用点数換算表!$B$18,IF(AD122="準優勝",現行XD用点数換算表!$C$18,IF(AD122="ベスト4",現行XD用点数換算表!$D$18,IF(AD122="ベスト8",現行XD用点数換算表!$E$18,現行XD用点数換算表!$F$18)))))</f>
        <v>0</v>
      </c>
      <c r="AF122" s="12"/>
      <c r="AG122" s="8">
        <f>IF(AF122="",0,IF(AF122="優勝",現行XD用点数換算表!$B$19,IF(AF122="準優勝",現行XD用点数換算表!$C$19,IF(AF122="ベスト4",現行XD用点数換算表!$D$19,IF(AF122="ベスト8",現行XD用点数換算表!$E$19,現行XD用点数換算表!$F$19)))))</f>
        <v>0</v>
      </c>
      <c r="AH122" s="8">
        <f t="shared" si="5"/>
        <v>0</v>
      </c>
    </row>
    <row r="123" spans="1:34" ht="15" customHeight="1" x14ac:dyDescent="0.55000000000000004">
      <c r="A123" s="12"/>
      <c r="B123" s="12"/>
      <c r="C123" s="12"/>
      <c r="D123" s="12"/>
      <c r="E123" s="12"/>
      <c r="F123" s="12"/>
      <c r="G123" s="13">
        <f>IF(F123="",0,IF(F123="優勝",現行XD用点数換算表!$B$2,IF(F123="準優勝",現行XD用点数換算表!$C$2,IF(F123="ベスト4",現行XD用点数換算表!$D$2,現行XD用点数換算表!$E$2))))</f>
        <v>0</v>
      </c>
      <c r="H123" s="12"/>
      <c r="I123" s="8">
        <f>IF(H123="",0,IF(H123="優勝",現行XD用点数換算表!$B$3,IF(H123="準優勝",現行XD用点数換算表!$C$3,IF(H123="ベスト4",現行XD用点数換算表!$D$3,現行XD用点数換算表!$E$3))))</f>
        <v>0</v>
      </c>
      <c r="J123" s="12"/>
      <c r="K123" s="8">
        <f>IF(J123="",0,IF(J123="優勝",[5]現行XD用点数換算表!$B$4,IF(J123="準優勝",[5]現行XD用点数換算表!$C$4,IF(J123="ベスト4",[5]現行XD用点数換算表!$D$4,IF(J123="ベスト8",[5]現行XD用点数換算表!$E$4,IF(J123="ベスト16",[5]現行XD用点数換算表!$F$4,IF(J123="ベスト32",[5]現行XD用点数換算表!$G$4,"")))))))</f>
        <v>0</v>
      </c>
      <c r="L123" s="12"/>
      <c r="M123" s="8">
        <f>IF(L123="",0,IF(L123="優勝",現行XD用点数換算表!$B$5,IF(L123="準優勝",現行XD用点数換算表!$C$5,IF(L123="ベスト4",現行XD用点数換算表!$D$5,IF(L123="ベスト8",現行XD用点数換算表!$E$5,IF(L123="ベスト16",現行XD用点数換算表!$F$5,IF(L123="ベスト32",現行XD用点数換算表!$G$5,"")))))))</f>
        <v>0</v>
      </c>
      <c r="N123" s="12"/>
      <c r="O123" s="8">
        <f>IF(N123="",0,IF(N123="優勝",現行XD用点数換算表!$B$6,IF(N123="準優勝",現行XD用点数換算表!$C$6,IF(N123="ベスト4",現行XD用点数換算表!$D$6,IF(N123="ベスト8",現行XD用点数換算表!$E$6,IF(N123="ベスト16",現行XD用点数換算表!$F$6,IF(N123="ベスト32",現行XD用点数換算表!$G$6,"")))))))</f>
        <v>0</v>
      </c>
      <c r="P123" s="12"/>
      <c r="Q123" s="8">
        <f>IF(P123="",0,IF(P123="優勝",現行XD用点数換算表!$B$7,IF(P123="準優勝",現行XD用点数換算表!$C$7,IF(P123="ベスト4",現行XD用点数換算表!$D$7,IF(P123="ベスト8",現行XD用点数換算表!$E$7,現行XD用点数換算表!$F$7)))))</f>
        <v>0</v>
      </c>
      <c r="R123" s="12"/>
      <c r="S123" s="8">
        <f>IF(R123="",0,IF(R123="優勝",現行XD用点数換算表!$B$8,IF(R123="準優勝",現行XD用点数換算表!$C$8,IF(R123="ベスト4",現行XD用点数換算表!$D$8,IF(R123="ベスト8",現行XD用点数換算表!$E$8,現行XD用点数換算表!$F$8)))))</f>
        <v>0</v>
      </c>
      <c r="T123" s="12"/>
      <c r="U123" s="14">
        <f>IF(T123="",0,IF(T123="優勝",現行XD用点数換算表!$B$13,IF(T123="準優勝",現行XD用点数換算表!$C$13,IF(T123="ベスト4",現行XD用点数換算表!$D$13,現行XD用点数換算表!$E$13))))</f>
        <v>0</v>
      </c>
      <c r="V123" s="12"/>
      <c r="W123" s="8">
        <f>IF(V123="",0,IF(V123="優勝",現行XD用点数換算表!$B$14,IF(V123="準優勝",現行XD用点数換算表!$C$14,IF(V123="ベスト4",現行XD用点数換算表!$D$14,現行XD用点数換算表!$E$14))))</f>
        <v>0</v>
      </c>
      <c r="X123" s="12"/>
      <c r="Y123" s="8">
        <f>IF(X123="",0,IF(X123="優勝",[5]現行XD用点数換算表!$B$15,IF(X123="準優勝",[5]現行XD用点数換算表!$C$15,IF(X123="ベスト4",[5]現行XD用点数換算表!$D$15,IF(X123="ベスト8",[5]現行XD用点数換算表!$E$15,IF(X123="ベスト16",[5]現行XD用点数換算表!$F$15,IF(X123="ベスト32",[5]現行XD用点数換算表!$G$15,"")))))))</f>
        <v>0</v>
      </c>
      <c r="Z123" s="12"/>
      <c r="AA123" s="8">
        <f>IF(Z123="",0,IF(Z123="優勝",現行XD用点数換算表!$B$16,IF(Z123="準優勝",現行XD用点数換算表!$C$16,IF(Z123="ベスト4",現行XD用点数換算表!$D$16,IF(Z123="ベスト8",現行XD用点数換算表!$E$16,IF(Z123="ベスト16",現行XD用点数換算表!$F$16,IF(Z123="ベスト32",現行XD用点数換算表!$G$16,"")))))))</f>
        <v>0</v>
      </c>
      <c r="AB123" s="12"/>
      <c r="AC123" s="8">
        <f>IF(AB123="",0,IF(AB123="優勝",現行XD用点数換算表!$B$17,IF(AB123="準優勝",現行XD用点数換算表!$C$17,IF(AB123="ベスト4",現行XD用点数換算表!$D$17,IF(AB123="ベスト8",現行XD用点数換算表!$E$17,IF(AB123="ベスト16",現行XD用点数換算表!$F$17,IF(AB123="ベスト32",現行XD用点数換算表!$G$17,"")))))))</f>
        <v>0</v>
      </c>
      <c r="AD123" s="12"/>
      <c r="AE123" s="8">
        <f>IF(AD123="",0,IF(AD123="優勝",現行XD用点数換算表!$B$18,IF(AD123="準優勝",現行XD用点数換算表!$C$18,IF(AD123="ベスト4",現行XD用点数換算表!$D$18,IF(AD123="ベスト8",現行XD用点数換算表!$E$18,現行XD用点数換算表!$F$18)))))</f>
        <v>0</v>
      </c>
      <c r="AF123" s="12"/>
      <c r="AG123" s="8">
        <f>IF(AF123="",0,IF(AF123="優勝",現行XD用点数換算表!$B$19,IF(AF123="準優勝",現行XD用点数換算表!$C$19,IF(AF123="ベスト4",現行XD用点数換算表!$D$19,IF(AF123="ベスト8",現行XD用点数換算表!$E$19,現行XD用点数換算表!$F$19)))))</f>
        <v>0</v>
      </c>
      <c r="AH123" s="8">
        <f t="shared" si="5"/>
        <v>0</v>
      </c>
    </row>
    <row r="124" spans="1:34" ht="15" customHeight="1" x14ac:dyDescent="0.55000000000000004">
      <c r="A124" s="12"/>
      <c r="B124" s="12"/>
      <c r="C124" s="12"/>
      <c r="D124" s="12"/>
      <c r="E124" s="12"/>
      <c r="F124" s="12"/>
      <c r="G124" s="13">
        <f>IF(F124="",0,IF(F124="優勝",現行XD用点数換算表!$B$2,IF(F124="準優勝",現行XD用点数換算表!$C$2,IF(F124="ベスト4",現行XD用点数換算表!$D$2,現行XD用点数換算表!$E$2))))</f>
        <v>0</v>
      </c>
      <c r="H124" s="12"/>
      <c r="I124" s="8">
        <f>IF(H124="",0,IF(H124="優勝",現行XD用点数換算表!$B$3,IF(H124="準優勝",現行XD用点数換算表!$C$3,IF(H124="ベスト4",現行XD用点数換算表!$D$3,現行XD用点数換算表!$E$3))))</f>
        <v>0</v>
      </c>
      <c r="J124" s="12"/>
      <c r="K124" s="8">
        <f>IF(J124="",0,IF(J124="優勝",[5]現行XD用点数換算表!$B$4,IF(J124="準優勝",[5]現行XD用点数換算表!$C$4,IF(J124="ベスト4",[5]現行XD用点数換算表!$D$4,IF(J124="ベスト8",[5]現行XD用点数換算表!$E$4,IF(J124="ベスト16",[5]現行XD用点数換算表!$F$4,IF(J124="ベスト32",[5]現行XD用点数換算表!$G$4,"")))))))</f>
        <v>0</v>
      </c>
      <c r="L124" s="12"/>
      <c r="M124" s="8">
        <f>IF(L124="",0,IF(L124="優勝",現行XD用点数換算表!$B$5,IF(L124="準優勝",現行XD用点数換算表!$C$5,IF(L124="ベスト4",現行XD用点数換算表!$D$5,IF(L124="ベスト8",現行XD用点数換算表!$E$5,IF(L124="ベスト16",現行XD用点数換算表!$F$5,IF(L124="ベスト32",現行XD用点数換算表!$G$5,"")))))))</f>
        <v>0</v>
      </c>
      <c r="N124" s="12"/>
      <c r="O124" s="8">
        <f>IF(N124="",0,IF(N124="優勝",現行XD用点数換算表!$B$6,IF(N124="準優勝",現行XD用点数換算表!$C$6,IF(N124="ベスト4",現行XD用点数換算表!$D$6,IF(N124="ベスト8",現行XD用点数換算表!$E$6,IF(N124="ベスト16",現行XD用点数換算表!$F$6,IF(N124="ベスト32",現行XD用点数換算表!$G$6,"")))))))</f>
        <v>0</v>
      </c>
      <c r="P124" s="12"/>
      <c r="Q124" s="8">
        <f>IF(P124="",0,IF(P124="優勝",現行XD用点数換算表!$B$7,IF(P124="準優勝",現行XD用点数換算表!$C$7,IF(P124="ベスト4",現行XD用点数換算表!$D$7,IF(P124="ベスト8",現行XD用点数換算表!$E$7,現行XD用点数換算表!$F$7)))))</f>
        <v>0</v>
      </c>
      <c r="R124" s="12"/>
      <c r="S124" s="8">
        <f>IF(R124="",0,IF(R124="優勝",現行XD用点数換算表!$B$8,IF(R124="準優勝",現行XD用点数換算表!$C$8,IF(R124="ベスト4",現行XD用点数換算表!$D$8,IF(R124="ベスト8",現行XD用点数換算表!$E$8,現行XD用点数換算表!$F$8)))))</f>
        <v>0</v>
      </c>
      <c r="T124" s="12"/>
      <c r="U124" s="14">
        <f>IF(T124="",0,IF(T124="優勝",現行XD用点数換算表!$B$13,IF(T124="準優勝",現行XD用点数換算表!$C$13,IF(T124="ベスト4",現行XD用点数換算表!$D$13,現行XD用点数換算表!$E$13))))</f>
        <v>0</v>
      </c>
      <c r="V124" s="12"/>
      <c r="W124" s="8">
        <f>IF(V124="",0,IF(V124="優勝",現行XD用点数換算表!$B$14,IF(V124="準優勝",現行XD用点数換算表!$C$14,IF(V124="ベスト4",現行XD用点数換算表!$D$14,現行XD用点数換算表!$E$14))))</f>
        <v>0</v>
      </c>
      <c r="X124" s="12"/>
      <c r="Y124" s="8">
        <f>IF(X124="",0,IF(X124="優勝",[5]現行XD用点数換算表!$B$15,IF(X124="準優勝",[5]現行XD用点数換算表!$C$15,IF(X124="ベスト4",[5]現行XD用点数換算表!$D$15,IF(X124="ベスト8",[5]現行XD用点数換算表!$E$15,IF(X124="ベスト16",[5]現行XD用点数換算表!$F$15,IF(X124="ベスト32",[5]現行XD用点数換算表!$G$15,"")))))))</f>
        <v>0</v>
      </c>
      <c r="Z124" s="12"/>
      <c r="AA124" s="8">
        <f>IF(Z124="",0,IF(Z124="優勝",現行XD用点数換算表!$B$16,IF(Z124="準優勝",現行XD用点数換算表!$C$16,IF(Z124="ベスト4",現行XD用点数換算表!$D$16,IF(Z124="ベスト8",現行XD用点数換算表!$E$16,IF(Z124="ベスト16",現行XD用点数換算表!$F$16,IF(Z124="ベスト32",現行XD用点数換算表!$G$16,"")))))))</f>
        <v>0</v>
      </c>
      <c r="AB124" s="12"/>
      <c r="AC124" s="8">
        <f>IF(AB124="",0,IF(AB124="優勝",現行XD用点数換算表!$B$17,IF(AB124="準優勝",現行XD用点数換算表!$C$17,IF(AB124="ベスト4",現行XD用点数換算表!$D$17,IF(AB124="ベスト8",現行XD用点数換算表!$E$17,IF(AB124="ベスト16",現行XD用点数換算表!$F$17,IF(AB124="ベスト32",現行XD用点数換算表!$G$17,"")))))))</f>
        <v>0</v>
      </c>
      <c r="AD124" s="12"/>
      <c r="AE124" s="8">
        <f>IF(AD124="",0,IF(AD124="優勝",現行XD用点数換算表!$B$18,IF(AD124="準優勝",現行XD用点数換算表!$C$18,IF(AD124="ベスト4",現行XD用点数換算表!$D$18,IF(AD124="ベスト8",現行XD用点数換算表!$E$18,現行XD用点数換算表!$F$18)))))</f>
        <v>0</v>
      </c>
      <c r="AF124" s="12"/>
      <c r="AG124" s="8">
        <f>IF(AF124="",0,IF(AF124="優勝",現行XD用点数換算表!$B$19,IF(AF124="準優勝",現行XD用点数換算表!$C$19,IF(AF124="ベスト4",現行XD用点数換算表!$D$19,IF(AF124="ベスト8",現行XD用点数換算表!$E$19,現行XD用点数換算表!$F$19)))))</f>
        <v>0</v>
      </c>
      <c r="AH124" s="8">
        <f t="shared" si="5"/>
        <v>0</v>
      </c>
    </row>
    <row r="125" spans="1:34" ht="15" customHeight="1" x14ac:dyDescent="0.55000000000000004">
      <c r="A125" s="12"/>
      <c r="B125" s="12"/>
      <c r="C125" s="12"/>
      <c r="D125" s="12"/>
      <c r="E125" s="12"/>
      <c r="F125" s="12"/>
      <c r="G125" s="13">
        <f>IF(F125="",0,IF(F125="優勝",現行XD用点数換算表!$B$2,IF(F125="準優勝",現行XD用点数換算表!$C$2,IF(F125="ベスト4",現行XD用点数換算表!$D$2,現行XD用点数換算表!$E$2))))</f>
        <v>0</v>
      </c>
      <c r="H125" s="12"/>
      <c r="I125" s="8">
        <f>IF(H125="",0,IF(H125="優勝",現行XD用点数換算表!$B$3,IF(H125="準優勝",現行XD用点数換算表!$C$3,IF(H125="ベスト4",現行XD用点数換算表!$D$3,現行XD用点数換算表!$E$3))))</f>
        <v>0</v>
      </c>
      <c r="J125" s="12"/>
      <c r="K125" s="8">
        <f>IF(J125="",0,IF(J125="優勝",[5]現行XD用点数換算表!$B$4,IF(J125="準優勝",[5]現行XD用点数換算表!$C$4,IF(J125="ベスト4",[5]現行XD用点数換算表!$D$4,IF(J125="ベスト8",[5]現行XD用点数換算表!$E$4,IF(J125="ベスト16",[5]現行XD用点数換算表!$F$4,IF(J125="ベスト32",[5]現行XD用点数換算表!$G$4,"")))))))</f>
        <v>0</v>
      </c>
      <c r="L125" s="12"/>
      <c r="M125" s="8">
        <f>IF(L125="",0,IF(L125="優勝",現行XD用点数換算表!$B$5,IF(L125="準優勝",現行XD用点数換算表!$C$5,IF(L125="ベスト4",現行XD用点数換算表!$D$5,IF(L125="ベスト8",現行XD用点数換算表!$E$5,IF(L125="ベスト16",現行XD用点数換算表!$F$5,IF(L125="ベスト32",現行XD用点数換算表!$G$5,"")))))))</f>
        <v>0</v>
      </c>
      <c r="N125" s="12"/>
      <c r="O125" s="8">
        <f>IF(N125="",0,IF(N125="優勝",現行XD用点数換算表!$B$6,IF(N125="準優勝",現行XD用点数換算表!$C$6,IF(N125="ベスト4",現行XD用点数換算表!$D$6,IF(N125="ベスト8",現行XD用点数換算表!$E$6,IF(N125="ベスト16",現行XD用点数換算表!$F$6,IF(N125="ベスト32",現行XD用点数換算表!$G$6,"")))))))</f>
        <v>0</v>
      </c>
      <c r="P125" s="12"/>
      <c r="Q125" s="8">
        <f>IF(P125="",0,IF(P125="優勝",現行XD用点数換算表!$B$7,IF(P125="準優勝",現行XD用点数換算表!$C$7,IF(P125="ベスト4",現行XD用点数換算表!$D$7,IF(P125="ベスト8",現行XD用点数換算表!$E$7,現行XD用点数換算表!$F$7)))))</f>
        <v>0</v>
      </c>
      <c r="R125" s="12"/>
      <c r="S125" s="8">
        <f>IF(R125="",0,IF(R125="優勝",現行XD用点数換算表!$B$8,IF(R125="準優勝",現行XD用点数換算表!$C$8,IF(R125="ベスト4",現行XD用点数換算表!$D$8,IF(R125="ベスト8",現行XD用点数換算表!$E$8,現行XD用点数換算表!$F$8)))))</f>
        <v>0</v>
      </c>
      <c r="T125" s="12"/>
      <c r="U125" s="14">
        <f>IF(T125="",0,IF(T125="優勝",現行XD用点数換算表!$B$13,IF(T125="準優勝",現行XD用点数換算表!$C$13,IF(T125="ベスト4",現行XD用点数換算表!$D$13,現行XD用点数換算表!$E$13))))</f>
        <v>0</v>
      </c>
      <c r="V125" s="12"/>
      <c r="W125" s="8">
        <f>IF(V125="",0,IF(V125="優勝",現行XD用点数換算表!$B$14,IF(V125="準優勝",現行XD用点数換算表!$C$14,IF(V125="ベスト4",現行XD用点数換算表!$D$14,現行XD用点数換算表!$E$14))))</f>
        <v>0</v>
      </c>
      <c r="X125" s="12"/>
      <c r="Y125" s="8">
        <f>IF(X125="",0,IF(X125="優勝",[5]現行XD用点数換算表!$B$15,IF(X125="準優勝",[5]現行XD用点数換算表!$C$15,IF(X125="ベスト4",[5]現行XD用点数換算表!$D$15,IF(X125="ベスト8",[5]現行XD用点数換算表!$E$15,IF(X125="ベスト16",[5]現行XD用点数換算表!$F$15,IF(X125="ベスト32",[5]現行XD用点数換算表!$G$15,"")))))))</f>
        <v>0</v>
      </c>
      <c r="Z125" s="12"/>
      <c r="AA125" s="8">
        <f>IF(Z125="",0,IF(Z125="優勝",現行XD用点数換算表!$B$16,IF(Z125="準優勝",現行XD用点数換算表!$C$16,IF(Z125="ベスト4",現行XD用点数換算表!$D$16,IF(Z125="ベスト8",現行XD用点数換算表!$E$16,IF(Z125="ベスト16",現行XD用点数換算表!$F$16,IF(Z125="ベスト32",現行XD用点数換算表!$G$16,"")))))))</f>
        <v>0</v>
      </c>
      <c r="AB125" s="12"/>
      <c r="AC125" s="8">
        <f>IF(AB125="",0,IF(AB125="優勝",現行XD用点数換算表!$B$17,IF(AB125="準優勝",現行XD用点数換算表!$C$17,IF(AB125="ベスト4",現行XD用点数換算表!$D$17,IF(AB125="ベスト8",現行XD用点数換算表!$E$17,IF(AB125="ベスト16",現行XD用点数換算表!$F$17,IF(AB125="ベスト32",現行XD用点数換算表!$G$17,"")))))))</f>
        <v>0</v>
      </c>
      <c r="AD125" s="12"/>
      <c r="AE125" s="8">
        <f>IF(AD125="",0,IF(AD125="優勝",現行XD用点数換算表!$B$18,IF(AD125="準優勝",現行XD用点数換算表!$C$18,IF(AD125="ベスト4",現行XD用点数換算表!$D$18,IF(AD125="ベスト8",現行XD用点数換算表!$E$18,現行XD用点数換算表!$F$18)))))</f>
        <v>0</v>
      </c>
      <c r="AF125" s="12"/>
      <c r="AG125" s="8">
        <f>IF(AF125="",0,IF(AF125="優勝",現行XD用点数換算表!$B$19,IF(AF125="準優勝",現行XD用点数換算表!$C$19,IF(AF125="ベスト4",現行XD用点数換算表!$D$19,IF(AF125="ベスト8",現行XD用点数換算表!$E$19,現行XD用点数換算表!$F$19)))))</f>
        <v>0</v>
      </c>
      <c r="AH125" s="8">
        <f t="shared" si="5"/>
        <v>0</v>
      </c>
    </row>
    <row r="126" spans="1:34" ht="15" customHeight="1" x14ac:dyDescent="0.55000000000000004">
      <c r="A126" s="12"/>
      <c r="B126" s="12"/>
      <c r="C126" s="12"/>
      <c r="D126" s="12"/>
      <c r="E126" s="12"/>
      <c r="F126" s="12"/>
      <c r="G126" s="13">
        <f>IF(F126="",0,IF(F126="優勝",現行XD用点数換算表!$B$2,IF(F126="準優勝",現行XD用点数換算表!$C$2,IF(F126="ベスト4",現行XD用点数換算表!$D$2,現行XD用点数換算表!$E$2))))</f>
        <v>0</v>
      </c>
      <c r="H126" s="12"/>
      <c r="I126" s="8">
        <f>IF(H126="",0,IF(H126="優勝",現行XD用点数換算表!$B$3,IF(H126="準優勝",現行XD用点数換算表!$C$3,IF(H126="ベスト4",現行XD用点数換算表!$D$3,現行XD用点数換算表!$E$3))))</f>
        <v>0</v>
      </c>
      <c r="J126" s="12"/>
      <c r="K126" s="8">
        <f>IF(J126="",0,IF(J126="優勝",[5]現行XD用点数換算表!$B$4,IF(J126="準優勝",[5]現行XD用点数換算表!$C$4,IF(J126="ベスト4",[5]現行XD用点数換算表!$D$4,IF(J126="ベスト8",[5]現行XD用点数換算表!$E$4,IF(J126="ベスト16",[5]現行XD用点数換算表!$F$4,IF(J126="ベスト32",[5]現行XD用点数換算表!$G$4,"")))))))</f>
        <v>0</v>
      </c>
      <c r="L126" s="12"/>
      <c r="M126" s="8">
        <f>IF(L126="",0,IF(L126="優勝",現行XD用点数換算表!$B$5,IF(L126="準優勝",現行XD用点数換算表!$C$5,IF(L126="ベスト4",現行XD用点数換算表!$D$5,IF(L126="ベスト8",現行XD用点数換算表!$E$5,IF(L126="ベスト16",現行XD用点数換算表!$F$5,IF(L126="ベスト32",現行XD用点数換算表!$G$5,"")))))))</f>
        <v>0</v>
      </c>
      <c r="N126" s="12"/>
      <c r="O126" s="8">
        <f>IF(N126="",0,IF(N126="優勝",現行XD用点数換算表!$B$6,IF(N126="準優勝",現行XD用点数換算表!$C$6,IF(N126="ベスト4",現行XD用点数換算表!$D$6,IF(N126="ベスト8",現行XD用点数換算表!$E$6,IF(N126="ベスト16",現行XD用点数換算表!$F$6,IF(N126="ベスト32",現行XD用点数換算表!$G$6,"")))))))</f>
        <v>0</v>
      </c>
      <c r="P126" s="12"/>
      <c r="Q126" s="8">
        <f>IF(P126="",0,IF(P126="優勝",現行XD用点数換算表!$B$7,IF(P126="準優勝",現行XD用点数換算表!$C$7,IF(P126="ベスト4",現行XD用点数換算表!$D$7,IF(P126="ベスト8",現行XD用点数換算表!$E$7,現行XD用点数換算表!$F$7)))))</f>
        <v>0</v>
      </c>
      <c r="R126" s="12"/>
      <c r="S126" s="8">
        <f>IF(R126="",0,IF(R126="優勝",現行XD用点数換算表!$B$8,IF(R126="準優勝",現行XD用点数換算表!$C$8,IF(R126="ベスト4",現行XD用点数換算表!$D$8,IF(R126="ベスト8",現行XD用点数換算表!$E$8,現行XD用点数換算表!$F$8)))))</f>
        <v>0</v>
      </c>
      <c r="T126" s="12"/>
      <c r="U126" s="14">
        <f>IF(T126="",0,IF(T126="優勝",現行XD用点数換算表!$B$13,IF(T126="準優勝",現行XD用点数換算表!$C$13,IF(T126="ベスト4",現行XD用点数換算表!$D$13,現行XD用点数換算表!$E$13))))</f>
        <v>0</v>
      </c>
      <c r="V126" s="12"/>
      <c r="W126" s="8">
        <f>IF(V126="",0,IF(V126="優勝",現行XD用点数換算表!$B$14,IF(V126="準優勝",現行XD用点数換算表!$C$14,IF(V126="ベスト4",現行XD用点数換算表!$D$14,現行XD用点数換算表!$E$14))))</f>
        <v>0</v>
      </c>
      <c r="X126" s="12"/>
      <c r="Y126" s="8">
        <f>IF(X126="",0,IF(X126="優勝",[5]現行XD用点数換算表!$B$15,IF(X126="準優勝",[5]現行XD用点数換算表!$C$15,IF(X126="ベスト4",[5]現行XD用点数換算表!$D$15,IF(X126="ベスト8",[5]現行XD用点数換算表!$E$15,IF(X126="ベスト16",[5]現行XD用点数換算表!$F$15,IF(X126="ベスト32",[5]現行XD用点数換算表!$G$15,"")))))))</f>
        <v>0</v>
      </c>
      <c r="Z126" s="12"/>
      <c r="AA126" s="8">
        <f>IF(Z126="",0,IF(Z126="優勝",現行XD用点数換算表!$B$16,IF(Z126="準優勝",現行XD用点数換算表!$C$16,IF(Z126="ベスト4",現行XD用点数換算表!$D$16,IF(Z126="ベスト8",現行XD用点数換算表!$E$16,IF(Z126="ベスト16",現行XD用点数換算表!$F$16,IF(Z126="ベスト32",現行XD用点数換算表!$G$16,"")))))))</f>
        <v>0</v>
      </c>
      <c r="AB126" s="12"/>
      <c r="AC126" s="8">
        <f>IF(AB126="",0,IF(AB126="優勝",現行XD用点数換算表!$B$17,IF(AB126="準優勝",現行XD用点数換算表!$C$17,IF(AB126="ベスト4",現行XD用点数換算表!$D$17,IF(AB126="ベスト8",現行XD用点数換算表!$E$17,IF(AB126="ベスト16",現行XD用点数換算表!$F$17,IF(AB126="ベスト32",現行XD用点数換算表!$G$17,"")))))))</f>
        <v>0</v>
      </c>
      <c r="AD126" s="12"/>
      <c r="AE126" s="8">
        <f>IF(AD126="",0,IF(AD126="優勝",現行XD用点数換算表!$B$18,IF(AD126="準優勝",現行XD用点数換算表!$C$18,IF(AD126="ベスト4",現行XD用点数換算表!$D$18,IF(AD126="ベスト8",現行XD用点数換算表!$E$18,現行XD用点数換算表!$F$18)))))</f>
        <v>0</v>
      </c>
      <c r="AF126" s="12"/>
      <c r="AG126" s="8">
        <f>IF(AF126="",0,IF(AF126="優勝",現行XD用点数換算表!$B$19,IF(AF126="準優勝",現行XD用点数換算表!$C$19,IF(AF126="ベスト4",現行XD用点数換算表!$D$19,IF(AF126="ベスト8",現行XD用点数換算表!$E$19,現行XD用点数換算表!$F$19)))))</f>
        <v>0</v>
      </c>
      <c r="AH126" s="8">
        <f t="shared" si="5"/>
        <v>0</v>
      </c>
    </row>
    <row r="127" spans="1:34" ht="15" customHeight="1" x14ac:dyDescent="0.55000000000000004">
      <c r="A127" s="12"/>
      <c r="B127" s="12"/>
      <c r="C127" s="12"/>
      <c r="D127" s="12"/>
      <c r="E127" s="12"/>
      <c r="F127" s="12"/>
      <c r="G127" s="13">
        <f>IF(F127="",0,IF(F127="優勝",現行XD用点数換算表!$B$2,IF(F127="準優勝",現行XD用点数換算表!$C$2,IF(F127="ベスト4",現行XD用点数換算表!$D$2,現行XD用点数換算表!$E$2))))</f>
        <v>0</v>
      </c>
      <c r="H127" s="12"/>
      <c r="I127" s="8">
        <f>IF(H127="",0,IF(H127="優勝",現行XD用点数換算表!$B$3,IF(H127="準優勝",現行XD用点数換算表!$C$3,IF(H127="ベスト4",現行XD用点数換算表!$D$3,現行XD用点数換算表!$E$3))))</f>
        <v>0</v>
      </c>
      <c r="J127" s="12"/>
      <c r="K127" s="8">
        <f>IF(J127="",0,IF(J127="優勝",[5]現行XD用点数換算表!$B$4,IF(J127="準優勝",[5]現行XD用点数換算表!$C$4,IF(J127="ベスト4",[5]現行XD用点数換算表!$D$4,IF(J127="ベスト8",[5]現行XD用点数換算表!$E$4,IF(J127="ベスト16",[5]現行XD用点数換算表!$F$4,IF(J127="ベスト32",[5]現行XD用点数換算表!$G$4,"")))))))</f>
        <v>0</v>
      </c>
      <c r="L127" s="12"/>
      <c r="M127" s="8">
        <f>IF(L127="",0,IF(L127="優勝",現行XD用点数換算表!$B$5,IF(L127="準優勝",現行XD用点数換算表!$C$5,IF(L127="ベスト4",現行XD用点数換算表!$D$5,IF(L127="ベスト8",現行XD用点数換算表!$E$5,IF(L127="ベスト16",現行XD用点数換算表!$F$5,IF(L127="ベスト32",現行XD用点数換算表!$G$5,"")))))))</f>
        <v>0</v>
      </c>
      <c r="N127" s="12"/>
      <c r="O127" s="8">
        <f>IF(N127="",0,IF(N127="優勝",現行XD用点数換算表!$B$6,IF(N127="準優勝",現行XD用点数換算表!$C$6,IF(N127="ベスト4",現行XD用点数換算表!$D$6,IF(N127="ベスト8",現行XD用点数換算表!$E$6,IF(N127="ベスト16",現行XD用点数換算表!$F$6,IF(N127="ベスト32",現行XD用点数換算表!$G$6,"")))))))</f>
        <v>0</v>
      </c>
      <c r="P127" s="12"/>
      <c r="Q127" s="8">
        <f>IF(P127="",0,IF(P127="優勝",現行XD用点数換算表!$B$7,IF(P127="準優勝",現行XD用点数換算表!$C$7,IF(P127="ベスト4",現行XD用点数換算表!$D$7,IF(P127="ベスト8",現行XD用点数換算表!$E$7,現行XD用点数換算表!$F$7)))))</f>
        <v>0</v>
      </c>
      <c r="R127" s="12"/>
      <c r="S127" s="8">
        <f>IF(R127="",0,IF(R127="優勝",現行XD用点数換算表!$B$8,IF(R127="準優勝",現行XD用点数換算表!$C$8,IF(R127="ベスト4",現行XD用点数換算表!$D$8,IF(R127="ベスト8",現行XD用点数換算表!$E$8,現行XD用点数換算表!$F$8)))))</f>
        <v>0</v>
      </c>
      <c r="T127" s="12"/>
      <c r="U127" s="14">
        <f>IF(T127="",0,IF(T127="優勝",現行XD用点数換算表!$B$13,IF(T127="準優勝",現行XD用点数換算表!$C$13,IF(T127="ベスト4",現行XD用点数換算表!$D$13,現行XD用点数換算表!$E$13))))</f>
        <v>0</v>
      </c>
      <c r="V127" s="12"/>
      <c r="W127" s="8">
        <f>IF(V127="",0,IF(V127="優勝",現行XD用点数換算表!$B$14,IF(V127="準優勝",現行XD用点数換算表!$C$14,IF(V127="ベスト4",現行XD用点数換算表!$D$14,現行XD用点数換算表!$E$14))))</f>
        <v>0</v>
      </c>
      <c r="X127" s="12"/>
      <c r="Y127" s="8">
        <f>IF(X127="",0,IF(X127="優勝",[5]現行XD用点数換算表!$B$15,IF(X127="準優勝",[5]現行XD用点数換算表!$C$15,IF(X127="ベスト4",[5]現行XD用点数換算表!$D$15,IF(X127="ベスト8",[5]現行XD用点数換算表!$E$15,IF(X127="ベスト16",[5]現行XD用点数換算表!$F$15,IF(X127="ベスト32",[5]現行XD用点数換算表!$G$15,"")))))))</f>
        <v>0</v>
      </c>
      <c r="Z127" s="12"/>
      <c r="AA127" s="8">
        <f>IF(Z127="",0,IF(Z127="優勝",現行XD用点数換算表!$B$16,IF(Z127="準優勝",現行XD用点数換算表!$C$16,IF(Z127="ベスト4",現行XD用点数換算表!$D$16,IF(Z127="ベスト8",現行XD用点数換算表!$E$16,IF(Z127="ベスト16",現行XD用点数換算表!$F$16,IF(Z127="ベスト32",現行XD用点数換算表!$G$16,"")))))))</f>
        <v>0</v>
      </c>
      <c r="AB127" s="12"/>
      <c r="AC127" s="8">
        <f>IF(AB127="",0,IF(AB127="優勝",現行XD用点数換算表!$B$17,IF(AB127="準優勝",現行XD用点数換算表!$C$17,IF(AB127="ベスト4",現行XD用点数換算表!$D$17,IF(AB127="ベスト8",現行XD用点数換算表!$E$17,IF(AB127="ベスト16",現行XD用点数換算表!$F$17,IF(AB127="ベスト32",現行XD用点数換算表!$G$17,"")))))))</f>
        <v>0</v>
      </c>
      <c r="AD127" s="12"/>
      <c r="AE127" s="8">
        <f>IF(AD127="",0,IF(AD127="優勝",現行XD用点数換算表!$B$18,IF(AD127="準優勝",現行XD用点数換算表!$C$18,IF(AD127="ベスト4",現行XD用点数換算表!$D$18,IF(AD127="ベスト8",現行XD用点数換算表!$E$18,現行XD用点数換算表!$F$18)))))</f>
        <v>0</v>
      </c>
      <c r="AF127" s="12"/>
      <c r="AG127" s="8">
        <f>IF(AF127="",0,IF(AF127="優勝",現行XD用点数換算表!$B$19,IF(AF127="準優勝",現行XD用点数換算表!$C$19,IF(AF127="ベスト4",現行XD用点数換算表!$D$19,IF(AF127="ベスト8",現行XD用点数換算表!$E$19,現行XD用点数換算表!$F$19)))))</f>
        <v>0</v>
      </c>
      <c r="AH127" s="8">
        <f t="shared" si="5"/>
        <v>0</v>
      </c>
    </row>
    <row r="128" spans="1:34" ht="15" customHeight="1" x14ac:dyDescent="0.55000000000000004">
      <c r="A128" s="12"/>
      <c r="B128" s="12"/>
      <c r="C128" s="12"/>
      <c r="D128" s="12"/>
      <c r="E128" s="12"/>
      <c r="F128" s="12"/>
      <c r="G128" s="13">
        <f>IF(F128="",0,IF(F128="優勝",現行XD用点数換算表!$B$2,IF(F128="準優勝",現行XD用点数換算表!$C$2,IF(F128="ベスト4",現行XD用点数換算表!$D$2,現行XD用点数換算表!$E$2))))</f>
        <v>0</v>
      </c>
      <c r="H128" s="12"/>
      <c r="I128" s="8">
        <f>IF(H128="",0,IF(H128="優勝",現行XD用点数換算表!$B$3,IF(H128="準優勝",現行XD用点数換算表!$C$3,IF(H128="ベスト4",現行XD用点数換算表!$D$3,現行XD用点数換算表!$E$3))))</f>
        <v>0</v>
      </c>
      <c r="J128" s="12"/>
      <c r="K128" s="8">
        <f>IF(J128="",0,IF(J128="優勝",[5]現行XD用点数換算表!$B$4,IF(J128="準優勝",[5]現行XD用点数換算表!$C$4,IF(J128="ベスト4",[5]現行XD用点数換算表!$D$4,IF(J128="ベスト8",[5]現行XD用点数換算表!$E$4,IF(J128="ベスト16",[5]現行XD用点数換算表!$F$4,IF(J128="ベスト32",[5]現行XD用点数換算表!$G$4,"")))))))</f>
        <v>0</v>
      </c>
      <c r="L128" s="12"/>
      <c r="M128" s="8">
        <f>IF(L128="",0,IF(L128="優勝",現行XD用点数換算表!$B$5,IF(L128="準優勝",現行XD用点数換算表!$C$5,IF(L128="ベスト4",現行XD用点数換算表!$D$5,IF(L128="ベスト8",現行XD用点数換算表!$E$5,IF(L128="ベスト16",現行XD用点数換算表!$F$5,IF(L128="ベスト32",現行XD用点数換算表!$G$5,"")))))))</f>
        <v>0</v>
      </c>
      <c r="N128" s="12"/>
      <c r="O128" s="8">
        <f>IF(N128="",0,IF(N128="優勝",現行XD用点数換算表!$B$6,IF(N128="準優勝",現行XD用点数換算表!$C$6,IF(N128="ベスト4",現行XD用点数換算表!$D$6,IF(N128="ベスト8",現行XD用点数換算表!$E$6,IF(N128="ベスト16",現行XD用点数換算表!$F$6,IF(N128="ベスト32",現行XD用点数換算表!$G$6,"")))))))</f>
        <v>0</v>
      </c>
      <c r="P128" s="12"/>
      <c r="Q128" s="8">
        <f>IF(P128="",0,IF(P128="優勝",現行XD用点数換算表!$B$7,IF(P128="準優勝",現行XD用点数換算表!$C$7,IF(P128="ベスト4",現行XD用点数換算表!$D$7,IF(P128="ベスト8",現行XD用点数換算表!$E$7,現行XD用点数換算表!$F$7)))))</f>
        <v>0</v>
      </c>
      <c r="R128" s="12"/>
      <c r="S128" s="8">
        <f>IF(R128="",0,IF(R128="優勝",現行XD用点数換算表!$B$8,IF(R128="準優勝",現行XD用点数換算表!$C$8,IF(R128="ベスト4",現行XD用点数換算表!$D$8,IF(R128="ベスト8",現行XD用点数換算表!$E$8,現行XD用点数換算表!$F$8)))))</f>
        <v>0</v>
      </c>
      <c r="T128" s="12"/>
      <c r="U128" s="14">
        <f>IF(T128="",0,IF(T128="優勝",現行XD用点数換算表!$B$13,IF(T128="準優勝",現行XD用点数換算表!$C$13,IF(T128="ベスト4",現行XD用点数換算表!$D$13,現行XD用点数換算表!$E$13))))</f>
        <v>0</v>
      </c>
      <c r="V128" s="12"/>
      <c r="W128" s="8">
        <f>IF(V128="",0,IF(V128="優勝",現行XD用点数換算表!$B$14,IF(V128="準優勝",現行XD用点数換算表!$C$14,IF(V128="ベスト4",現行XD用点数換算表!$D$14,現行XD用点数換算表!$E$14))))</f>
        <v>0</v>
      </c>
      <c r="X128" s="12"/>
      <c r="Y128" s="8">
        <f>IF(X128="",0,IF(X128="優勝",[5]現行XD用点数換算表!$B$15,IF(X128="準優勝",[5]現行XD用点数換算表!$C$15,IF(X128="ベスト4",[5]現行XD用点数換算表!$D$15,IF(X128="ベスト8",[5]現行XD用点数換算表!$E$15,IF(X128="ベスト16",[5]現行XD用点数換算表!$F$15,IF(X128="ベスト32",[5]現行XD用点数換算表!$G$15,"")))))))</f>
        <v>0</v>
      </c>
      <c r="Z128" s="12"/>
      <c r="AA128" s="8">
        <f>IF(Z128="",0,IF(Z128="優勝",現行XD用点数換算表!$B$16,IF(Z128="準優勝",現行XD用点数換算表!$C$16,IF(Z128="ベスト4",現行XD用点数換算表!$D$16,IF(Z128="ベスト8",現行XD用点数換算表!$E$16,IF(Z128="ベスト16",現行XD用点数換算表!$F$16,IF(Z128="ベスト32",現行XD用点数換算表!$G$16,"")))))))</f>
        <v>0</v>
      </c>
      <c r="AB128" s="12"/>
      <c r="AC128" s="8">
        <f>IF(AB128="",0,IF(AB128="優勝",現行XD用点数換算表!$B$17,IF(AB128="準優勝",現行XD用点数換算表!$C$17,IF(AB128="ベスト4",現行XD用点数換算表!$D$17,IF(AB128="ベスト8",現行XD用点数換算表!$E$17,IF(AB128="ベスト16",現行XD用点数換算表!$F$17,IF(AB128="ベスト32",現行XD用点数換算表!$G$17,"")))))))</f>
        <v>0</v>
      </c>
      <c r="AD128" s="12"/>
      <c r="AE128" s="8">
        <f>IF(AD128="",0,IF(AD128="優勝",現行XD用点数換算表!$B$18,IF(AD128="準優勝",現行XD用点数換算表!$C$18,IF(AD128="ベスト4",現行XD用点数換算表!$D$18,IF(AD128="ベスト8",現行XD用点数換算表!$E$18,現行XD用点数換算表!$F$18)))))</f>
        <v>0</v>
      </c>
      <c r="AF128" s="12"/>
      <c r="AG128" s="8">
        <f>IF(AF128="",0,IF(AF128="優勝",現行XD用点数換算表!$B$19,IF(AF128="準優勝",現行XD用点数換算表!$C$19,IF(AF128="ベスト4",現行XD用点数換算表!$D$19,IF(AF128="ベスト8",現行XD用点数換算表!$E$19,現行XD用点数換算表!$F$19)))))</f>
        <v>0</v>
      </c>
      <c r="AH128" s="8">
        <f t="shared" ref="AH128:AH191" si="6">MAX(G128,I128)+SUM(K128:S128)+MAX(U128,W128)+SUM(Y128:AG128)</f>
        <v>0</v>
      </c>
    </row>
    <row r="129" spans="1:34" ht="15" customHeight="1" x14ac:dyDescent="0.55000000000000004">
      <c r="A129" s="12"/>
      <c r="B129" s="12"/>
      <c r="C129" s="12"/>
      <c r="D129" s="12"/>
      <c r="E129" s="12"/>
      <c r="F129" s="12"/>
      <c r="G129" s="13">
        <f>IF(F129="",0,IF(F129="優勝",現行XD用点数換算表!$B$2,IF(F129="準優勝",現行XD用点数換算表!$C$2,IF(F129="ベスト4",現行XD用点数換算表!$D$2,現行XD用点数換算表!$E$2))))</f>
        <v>0</v>
      </c>
      <c r="H129" s="12"/>
      <c r="I129" s="8">
        <f>IF(H129="",0,IF(H129="優勝",現行XD用点数換算表!$B$3,IF(H129="準優勝",現行XD用点数換算表!$C$3,IF(H129="ベスト4",現行XD用点数換算表!$D$3,現行XD用点数換算表!$E$3))))</f>
        <v>0</v>
      </c>
      <c r="J129" s="12"/>
      <c r="K129" s="8">
        <f>IF(J129="",0,IF(J129="優勝",[5]現行XD用点数換算表!$B$4,IF(J129="準優勝",[5]現行XD用点数換算表!$C$4,IF(J129="ベスト4",[5]現行XD用点数換算表!$D$4,IF(J129="ベスト8",[5]現行XD用点数換算表!$E$4,IF(J129="ベスト16",[5]現行XD用点数換算表!$F$4,IF(J129="ベスト32",[5]現行XD用点数換算表!$G$4,"")))))))</f>
        <v>0</v>
      </c>
      <c r="L129" s="12"/>
      <c r="M129" s="8">
        <f>IF(L129="",0,IF(L129="優勝",現行XD用点数換算表!$B$5,IF(L129="準優勝",現行XD用点数換算表!$C$5,IF(L129="ベスト4",現行XD用点数換算表!$D$5,IF(L129="ベスト8",現行XD用点数換算表!$E$5,IF(L129="ベスト16",現行XD用点数換算表!$F$5,IF(L129="ベスト32",現行XD用点数換算表!$G$5,"")))))))</f>
        <v>0</v>
      </c>
      <c r="N129" s="12"/>
      <c r="O129" s="8">
        <f>IF(N129="",0,IF(N129="優勝",現行XD用点数換算表!$B$6,IF(N129="準優勝",現行XD用点数換算表!$C$6,IF(N129="ベスト4",現行XD用点数換算表!$D$6,IF(N129="ベスト8",現行XD用点数換算表!$E$6,IF(N129="ベスト16",現行XD用点数換算表!$F$6,IF(N129="ベスト32",現行XD用点数換算表!$G$6,"")))))))</f>
        <v>0</v>
      </c>
      <c r="P129" s="12"/>
      <c r="Q129" s="8">
        <f>IF(P129="",0,IF(P129="優勝",現行XD用点数換算表!$B$7,IF(P129="準優勝",現行XD用点数換算表!$C$7,IF(P129="ベスト4",現行XD用点数換算表!$D$7,IF(P129="ベスト8",現行XD用点数換算表!$E$7,現行XD用点数換算表!$F$7)))))</f>
        <v>0</v>
      </c>
      <c r="R129" s="12"/>
      <c r="S129" s="8">
        <f>IF(R129="",0,IF(R129="優勝",現行XD用点数換算表!$B$8,IF(R129="準優勝",現行XD用点数換算表!$C$8,IF(R129="ベスト4",現行XD用点数換算表!$D$8,IF(R129="ベスト8",現行XD用点数換算表!$E$8,現行XD用点数換算表!$F$8)))))</f>
        <v>0</v>
      </c>
      <c r="T129" s="12"/>
      <c r="U129" s="14">
        <f>IF(T129="",0,IF(T129="優勝",現行XD用点数換算表!$B$13,IF(T129="準優勝",現行XD用点数換算表!$C$13,IF(T129="ベスト4",現行XD用点数換算表!$D$13,現行XD用点数換算表!$E$13))))</f>
        <v>0</v>
      </c>
      <c r="V129" s="12"/>
      <c r="W129" s="8">
        <f>IF(V129="",0,IF(V129="優勝",現行XD用点数換算表!$B$14,IF(V129="準優勝",現行XD用点数換算表!$C$14,IF(V129="ベスト4",現行XD用点数換算表!$D$14,現行XD用点数換算表!$E$14))))</f>
        <v>0</v>
      </c>
      <c r="X129" s="12"/>
      <c r="Y129" s="8">
        <f>IF(X129="",0,IF(X129="優勝",[5]現行XD用点数換算表!$B$15,IF(X129="準優勝",[5]現行XD用点数換算表!$C$15,IF(X129="ベスト4",[5]現行XD用点数換算表!$D$15,IF(X129="ベスト8",[5]現行XD用点数換算表!$E$15,IF(X129="ベスト16",[5]現行XD用点数換算表!$F$15,IF(X129="ベスト32",[5]現行XD用点数換算表!$G$15,"")))))))</f>
        <v>0</v>
      </c>
      <c r="Z129" s="12"/>
      <c r="AA129" s="8">
        <f>IF(Z129="",0,IF(Z129="優勝",現行XD用点数換算表!$B$16,IF(Z129="準優勝",現行XD用点数換算表!$C$16,IF(Z129="ベスト4",現行XD用点数換算表!$D$16,IF(Z129="ベスト8",現行XD用点数換算表!$E$16,IF(Z129="ベスト16",現行XD用点数換算表!$F$16,IF(Z129="ベスト32",現行XD用点数換算表!$G$16,"")))))))</f>
        <v>0</v>
      </c>
      <c r="AB129" s="12"/>
      <c r="AC129" s="8">
        <f>IF(AB129="",0,IF(AB129="優勝",現行XD用点数換算表!$B$17,IF(AB129="準優勝",現行XD用点数換算表!$C$17,IF(AB129="ベスト4",現行XD用点数換算表!$D$17,IF(AB129="ベスト8",現行XD用点数換算表!$E$17,IF(AB129="ベスト16",現行XD用点数換算表!$F$17,IF(AB129="ベスト32",現行XD用点数換算表!$G$17,"")))))))</f>
        <v>0</v>
      </c>
      <c r="AD129" s="12"/>
      <c r="AE129" s="8">
        <f>IF(AD129="",0,IF(AD129="優勝",現行XD用点数換算表!$B$18,IF(AD129="準優勝",現行XD用点数換算表!$C$18,IF(AD129="ベスト4",現行XD用点数換算表!$D$18,IF(AD129="ベスト8",現行XD用点数換算表!$E$18,現行XD用点数換算表!$F$18)))))</f>
        <v>0</v>
      </c>
      <c r="AF129" s="12"/>
      <c r="AG129" s="8">
        <f>IF(AF129="",0,IF(AF129="優勝",現行XD用点数換算表!$B$19,IF(AF129="準優勝",現行XD用点数換算表!$C$19,IF(AF129="ベスト4",現行XD用点数換算表!$D$19,IF(AF129="ベスト8",現行XD用点数換算表!$E$19,現行XD用点数換算表!$F$19)))))</f>
        <v>0</v>
      </c>
      <c r="AH129" s="8">
        <f t="shared" si="6"/>
        <v>0</v>
      </c>
    </row>
    <row r="130" spans="1:34" ht="15" customHeight="1" x14ac:dyDescent="0.55000000000000004">
      <c r="A130" s="12"/>
      <c r="B130" s="12"/>
      <c r="C130" s="12"/>
      <c r="D130" s="12"/>
      <c r="E130" s="12"/>
      <c r="F130" s="12"/>
      <c r="G130" s="13">
        <f>IF(F130="",0,IF(F130="優勝",現行XD用点数換算表!$B$2,IF(F130="準優勝",現行XD用点数換算表!$C$2,IF(F130="ベスト4",現行XD用点数換算表!$D$2,現行XD用点数換算表!$E$2))))</f>
        <v>0</v>
      </c>
      <c r="H130" s="12"/>
      <c r="I130" s="8">
        <f>IF(H130="",0,IF(H130="優勝",現行XD用点数換算表!$B$3,IF(H130="準優勝",現行XD用点数換算表!$C$3,IF(H130="ベスト4",現行XD用点数換算表!$D$3,現行XD用点数換算表!$E$3))))</f>
        <v>0</v>
      </c>
      <c r="J130" s="12"/>
      <c r="K130" s="8">
        <f>IF(J130="",0,IF(J130="優勝",[5]現行XD用点数換算表!$B$4,IF(J130="準優勝",[5]現行XD用点数換算表!$C$4,IF(J130="ベスト4",[5]現行XD用点数換算表!$D$4,IF(J130="ベスト8",[5]現行XD用点数換算表!$E$4,IF(J130="ベスト16",[5]現行XD用点数換算表!$F$4,IF(J130="ベスト32",[5]現行XD用点数換算表!$G$4,"")))))))</f>
        <v>0</v>
      </c>
      <c r="L130" s="12"/>
      <c r="M130" s="8">
        <f>IF(L130="",0,IF(L130="優勝",現行XD用点数換算表!$B$5,IF(L130="準優勝",現行XD用点数換算表!$C$5,IF(L130="ベスト4",現行XD用点数換算表!$D$5,IF(L130="ベスト8",現行XD用点数換算表!$E$5,IF(L130="ベスト16",現行XD用点数換算表!$F$5,IF(L130="ベスト32",現行XD用点数換算表!$G$5,"")))))))</f>
        <v>0</v>
      </c>
      <c r="N130" s="12"/>
      <c r="O130" s="8">
        <f>IF(N130="",0,IF(N130="優勝",現行XD用点数換算表!$B$6,IF(N130="準優勝",現行XD用点数換算表!$C$6,IF(N130="ベスト4",現行XD用点数換算表!$D$6,IF(N130="ベスト8",現行XD用点数換算表!$E$6,IF(N130="ベスト16",現行XD用点数換算表!$F$6,IF(N130="ベスト32",現行XD用点数換算表!$G$6,"")))))))</f>
        <v>0</v>
      </c>
      <c r="P130" s="12"/>
      <c r="Q130" s="8">
        <f>IF(P130="",0,IF(P130="優勝",現行XD用点数換算表!$B$7,IF(P130="準優勝",現行XD用点数換算表!$C$7,IF(P130="ベスト4",現行XD用点数換算表!$D$7,IF(P130="ベスト8",現行XD用点数換算表!$E$7,現行XD用点数換算表!$F$7)))))</f>
        <v>0</v>
      </c>
      <c r="R130" s="12"/>
      <c r="S130" s="8">
        <f>IF(R130="",0,IF(R130="優勝",現行XD用点数換算表!$B$8,IF(R130="準優勝",現行XD用点数換算表!$C$8,IF(R130="ベスト4",現行XD用点数換算表!$D$8,IF(R130="ベスト8",現行XD用点数換算表!$E$8,現行XD用点数換算表!$F$8)))))</f>
        <v>0</v>
      </c>
      <c r="T130" s="12"/>
      <c r="U130" s="14">
        <f>IF(T130="",0,IF(T130="優勝",現行XD用点数換算表!$B$13,IF(T130="準優勝",現行XD用点数換算表!$C$13,IF(T130="ベスト4",現行XD用点数換算表!$D$13,現行XD用点数換算表!$E$13))))</f>
        <v>0</v>
      </c>
      <c r="V130" s="12"/>
      <c r="W130" s="8">
        <f>IF(V130="",0,IF(V130="優勝",現行XD用点数換算表!$B$14,IF(V130="準優勝",現行XD用点数換算表!$C$14,IF(V130="ベスト4",現行XD用点数換算表!$D$14,現行XD用点数換算表!$E$14))))</f>
        <v>0</v>
      </c>
      <c r="X130" s="12"/>
      <c r="Y130" s="8">
        <f>IF(X130="",0,IF(X130="優勝",[5]現行XD用点数換算表!$B$15,IF(X130="準優勝",[5]現行XD用点数換算表!$C$15,IF(X130="ベスト4",[5]現行XD用点数換算表!$D$15,IF(X130="ベスト8",[5]現行XD用点数換算表!$E$15,IF(X130="ベスト16",[5]現行XD用点数換算表!$F$15,IF(X130="ベスト32",[5]現行XD用点数換算表!$G$15,"")))))))</f>
        <v>0</v>
      </c>
      <c r="Z130" s="12"/>
      <c r="AA130" s="8">
        <f>IF(Z130="",0,IF(Z130="優勝",現行XD用点数換算表!$B$16,IF(Z130="準優勝",現行XD用点数換算表!$C$16,IF(Z130="ベスト4",現行XD用点数換算表!$D$16,IF(Z130="ベスト8",現行XD用点数換算表!$E$16,IF(Z130="ベスト16",現行XD用点数換算表!$F$16,IF(Z130="ベスト32",現行XD用点数換算表!$G$16,"")))))))</f>
        <v>0</v>
      </c>
      <c r="AB130" s="12"/>
      <c r="AC130" s="8">
        <f>IF(AB130="",0,IF(AB130="優勝",現行XD用点数換算表!$B$17,IF(AB130="準優勝",現行XD用点数換算表!$C$17,IF(AB130="ベスト4",現行XD用点数換算表!$D$17,IF(AB130="ベスト8",現行XD用点数換算表!$E$17,IF(AB130="ベスト16",現行XD用点数換算表!$F$17,IF(AB130="ベスト32",現行XD用点数換算表!$G$17,"")))))))</f>
        <v>0</v>
      </c>
      <c r="AD130" s="12"/>
      <c r="AE130" s="8">
        <f>IF(AD130="",0,IF(AD130="優勝",現行XD用点数換算表!$B$18,IF(AD130="準優勝",現行XD用点数換算表!$C$18,IF(AD130="ベスト4",現行XD用点数換算表!$D$18,IF(AD130="ベスト8",現行XD用点数換算表!$E$18,現行XD用点数換算表!$F$18)))))</f>
        <v>0</v>
      </c>
      <c r="AF130" s="12"/>
      <c r="AG130" s="8">
        <f>IF(AF130="",0,IF(AF130="優勝",現行XD用点数換算表!$B$19,IF(AF130="準優勝",現行XD用点数換算表!$C$19,IF(AF130="ベスト4",現行XD用点数換算表!$D$19,IF(AF130="ベスト8",現行XD用点数換算表!$E$19,現行XD用点数換算表!$F$19)))))</f>
        <v>0</v>
      </c>
      <c r="AH130" s="8">
        <f t="shared" si="6"/>
        <v>0</v>
      </c>
    </row>
    <row r="131" spans="1:34" ht="15" customHeight="1" x14ac:dyDescent="0.55000000000000004">
      <c r="A131" s="12"/>
      <c r="B131" s="12"/>
      <c r="C131" s="12"/>
      <c r="D131" s="12"/>
      <c r="E131" s="12"/>
      <c r="F131" s="12"/>
      <c r="G131" s="13">
        <f>IF(F131="",0,IF(F131="優勝",現行XD用点数換算表!$B$2,IF(F131="準優勝",現行XD用点数換算表!$C$2,IF(F131="ベスト4",現行XD用点数換算表!$D$2,現行XD用点数換算表!$E$2))))</f>
        <v>0</v>
      </c>
      <c r="H131" s="12"/>
      <c r="I131" s="8">
        <f>IF(H131="",0,IF(H131="優勝",現行XD用点数換算表!$B$3,IF(H131="準優勝",現行XD用点数換算表!$C$3,IF(H131="ベスト4",現行XD用点数換算表!$D$3,現行XD用点数換算表!$E$3))))</f>
        <v>0</v>
      </c>
      <c r="J131" s="12"/>
      <c r="K131" s="8">
        <f>IF(J131="",0,IF(J131="優勝",[5]現行XD用点数換算表!$B$4,IF(J131="準優勝",[5]現行XD用点数換算表!$C$4,IF(J131="ベスト4",[5]現行XD用点数換算表!$D$4,IF(J131="ベスト8",[5]現行XD用点数換算表!$E$4,IF(J131="ベスト16",[5]現行XD用点数換算表!$F$4,IF(J131="ベスト32",[5]現行XD用点数換算表!$G$4,"")))))))</f>
        <v>0</v>
      </c>
      <c r="L131" s="12"/>
      <c r="M131" s="8">
        <f>IF(L131="",0,IF(L131="優勝",現行XD用点数換算表!$B$5,IF(L131="準優勝",現行XD用点数換算表!$C$5,IF(L131="ベスト4",現行XD用点数換算表!$D$5,IF(L131="ベスト8",現行XD用点数換算表!$E$5,IF(L131="ベスト16",現行XD用点数換算表!$F$5,IF(L131="ベスト32",現行XD用点数換算表!$G$5,"")))))))</f>
        <v>0</v>
      </c>
      <c r="N131" s="12"/>
      <c r="O131" s="8">
        <f>IF(N131="",0,IF(N131="優勝",現行XD用点数換算表!$B$6,IF(N131="準優勝",現行XD用点数換算表!$C$6,IF(N131="ベスト4",現行XD用点数換算表!$D$6,IF(N131="ベスト8",現行XD用点数換算表!$E$6,IF(N131="ベスト16",現行XD用点数換算表!$F$6,IF(N131="ベスト32",現行XD用点数換算表!$G$6,"")))))))</f>
        <v>0</v>
      </c>
      <c r="P131" s="12"/>
      <c r="Q131" s="8">
        <f>IF(P131="",0,IF(P131="優勝",現行XD用点数換算表!$B$7,IF(P131="準優勝",現行XD用点数換算表!$C$7,IF(P131="ベスト4",現行XD用点数換算表!$D$7,IF(P131="ベスト8",現行XD用点数換算表!$E$7,現行XD用点数換算表!$F$7)))))</f>
        <v>0</v>
      </c>
      <c r="R131" s="12"/>
      <c r="S131" s="8">
        <f>IF(R131="",0,IF(R131="優勝",現行XD用点数換算表!$B$8,IF(R131="準優勝",現行XD用点数換算表!$C$8,IF(R131="ベスト4",現行XD用点数換算表!$D$8,IF(R131="ベスト8",現行XD用点数換算表!$E$8,現行XD用点数換算表!$F$8)))))</f>
        <v>0</v>
      </c>
      <c r="T131" s="12"/>
      <c r="U131" s="14">
        <f>IF(T131="",0,IF(T131="優勝",現行XD用点数換算表!$B$13,IF(T131="準優勝",現行XD用点数換算表!$C$13,IF(T131="ベスト4",現行XD用点数換算表!$D$13,現行XD用点数換算表!$E$13))))</f>
        <v>0</v>
      </c>
      <c r="V131" s="12"/>
      <c r="W131" s="8">
        <f>IF(V131="",0,IF(V131="優勝",現行XD用点数換算表!$B$14,IF(V131="準優勝",現行XD用点数換算表!$C$14,IF(V131="ベスト4",現行XD用点数換算表!$D$14,現行XD用点数換算表!$E$14))))</f>
        <v>0</v>
      </c>
      <c r="X131" s="12"/>
      <c r="Y131" s="8">
        <f>IF(X131="",0,IF(X131="優勝",[5]現行XD用点数換算表!$B$15,IF(X131="準優勝",[5]現行XD用点数換算表!$C$15,IF(X131="ベスト4",[5]現行XD用点数換算表!$D$15,IF(X131="ベスト8",[5]現行XD用点数換算表!$E$15,IF(X131="ベスト16",[5]現行XD用点数換算表!$F$15,IF(X131="ベスト32",[5]現行XD用点数換算表!$G$15,"")))))))</f>
        <v>0</v>
      </c>
      <c r="Z131" s="12"/>
      <c r="AA131" s="8">
        <f>IF(Z131="",0,IF(Z131="優勝",現行XD用点数換算表!$B$16,IF(Z131="準優勝",現行XD用点数換算表!$C$16,IF(Z131="ベスト4",現行XD用点数換算表!$D$16,IF(Z131="ベスト8",現行XD用点数換算表!$E$16,IF(Z131="ベスト16",現行XD用点数換算表!$F$16,IF(Z131="ベスト32",現行XD用点数換算表!$G$16,"")))))))</f>
        <v>0</v>
      </c>
      <c r="AB131" s="12"/>
      <c r="AC131" s="8">
        <f>IF(AB131="",0,IF(AB131="優勝",現行XD用点数換算表!$B$17,IF(AB131="準優勝",現行XD用点数換算表!$C$17,IF(AB131="ベスト4",現行XD用点数換算表!$D$17,IF(AB131="ベスト8",現行XD用点数換算表!$E$17,IF(AB131="ベスト16",現行XD用点数換算表!$F$17,IF(AB131="ベスト32",現行XD用点数換算表!$G$17,"")))))))</f>
        <v>0</v>
      </c>
      <c r="AD131" s="12"/>
      <c r="AE131" s="8">
        <f>IF(AD131="",0,IF(AD131="優勝",現行XD用点数換算表!$B$18,IF(AD131="準優勝",現行XD用点数換算表!$C$18,IF(AD131="ベスト4",現行XD用点数換算表!$D$18,IF(AD131="ベスト8",現行XD用点数換算表!$E$18,現行XD用点数換算表!$F$18)))))</f>
        <v>0</v>
      </c>
      <c r="AF131" s="12"/>
      <c r="AG131" s="8">
        <f>IF(AF131="",0,IF(AF131="優勝",現行XD用点数換算表!$B$19,IF(AF131="準優勝",現行XD用点数換算表!$C$19,IF(AF131="ベスト4",現行XD用点数換算表!$D$19,IF(AF131="ベスト8",現行XD用点数換算表!$E$19,現行XD用点数換算表!$F$19)))))</f>
        <v>0</v>
      </c>
      <c r="AH131" s="8">
        <f t="shared" si="6"/>
        <v>0</v>
      </c>
    </row>
    <row r="132" spans="1:34" ht="15" customHeight="1" x14ac:dyDescent="0.55000000000000004">
      <c r="A132" s="12"/>
      <c r="B132" s="12"/>
      <c r="C132" s="12"/>
      <c r="D132" s="12"/>
      <c r="E132" s="12"/>
      <c r="F132" s="12"/>
      <c r="G132" s="13">
        <f>IF(F132="",0,IF(F132="優勝",現行XD用点数換算表!$B$2,IF(F132="準優勝",現行XD用点数換算表!$C$2,IF(F132="ベスト4",現行XD用点数換算表!$D$2,現行XD用点数換算表!$E$2))))</f>
        <v>0</v>
      </c>
      <c r="H132" s="12"/>
      <c r="I132" s="8">
        <f>IF(H132="",0,IF(H132="優勝",現行XD用点数換算表!$B$3,IF(H132="準優勝",現行XD用点数換算表!$C$3,IF(H132="ベスト4",現行XD用点数換算表!$D$3,現行XD用点数換算表!$E$3))))</f>
        <v>0</v>
      </c>
      <c r="J132" s="12"/>
      <c r="K132" s="8">
        <f>IF(J132="",0,IF(J132="優勝",[5]現行XD用点数換算表!$B$4,IF(J132="準優勝",[5]現行XD用点数換算表!$C$4,IF(J132="ベスト4",[5]現行XD用点数換算表!$D$4,IF(J132="ベスト8",[5]現行XD用点数換算表!$E$4,IF(J132="ベスト16",[5]現行XD用点数換算表!$F$4,IF(J132="ベスト32",[5]現行XD用点数換算表!$G$4,"")))))))</f>
        <v>0</v>
      </c>
      <c r="L132" s="12"/>
      <c r="M132" s="8">
        <f>IF(L132="",0,IF(L132="優勝",現行XD用点数換算表!$B$5,IF(L132="準優勝",現行XD用点数換算表!$C$5,IF(L132="ベスト4",現行XD用点数換算表!$D$5,IF(L132="ベスト8",現行XD用点数換算表!$E$5,IF(L132="ベスト16",現行XD用点数換算表!$F$5,IF(L132="ベスト32",現行XD用点数換算表!$G$5,"")))))))</f>
        <v>0</v>
      </c>
      <c r="N132" s="12"/>
      <c r="O132" s="8">
        <f>IF(N132="",0,IF(N132="優勝",現行XD用点数換算表!$B$6,IF(N132="準優勝",現行XD用点数換算表!$C$6,IF(N132="ベスト4",現行XD用点数換算表!$D$6,IF(N132="ベスト8",現行XD用点数換算表!$E$6,IF(N132="ベスト16",現行XD用点数換算表!$F$6,IF(N132="ベスト32",現行XD用点数換算表!$G$6,"")))))))</f>
        <v>0</v>
      </c>
      <c r="P132" s="12"/>
      <c r="Q132" s="8">
        <f>IF(P132="",0,IF(P132="優勝",現行XD用点数換算表!$B$7,IF(P132="準優勝",現行XD用点数換算表!$C$7,IF(P132="ベスト4",現行XD用点数換算表!$D$7,IF(P132="ベスト8",現行XD用点数換算表!$E$7,現行XD用点数換算表!$F$7)))))</f>
        <v>0</v>
      </c>
      <c r="R132" s="12"/>
      <c r="S132" s="8">
        <f>IF(R132="",0,IF(R132="優勝",現行XD用点数換算表!$B$8,IF(R132="準優勝",現行XD用点数換算表!$C$8,IF(R132="ベスト4",現行XD用点数換算表!$D$8,IF(R132="ベスト8",現行XD用点数換算表!$E$8,現行XD用点数換算表!$F$8)))))</f>
        <v>0</v>
      </c>
      <c r="T132" s="12"/>
      <c r="U132" s="14">
        <f>IF(T132="",0,IF(T132="優勝",現行XD用点数換算表!$B$13,IF(T132="準優勝",現行XD用点数換算表!$C$13,IF(T132="ベスト4",現行XD用点数換算表!$D$13,現行XD用点数換算表!$E$13))))</f>
        <v>0</v>
      </c>
      <c r="V132" s="12"/>
      <c r="W132" s="8">
        <f>IF(V132="",0,IF(V132="優勝",現行XD用点数換算表!$B$14,IF(V132="準優勝",現行XD用点数換算表!$C$14,IF(V132="ベスト4",現行XD用点数換算表!$D$14,現行XD用点数換算表!$E$14))))</f>
        <v>0</v>
      </c>
      <c r="X132" s="12"/>
      <c r="Y132" s="8">
        <f>IF(X132="",0,IF(X132="優勝",[5]現行XD用点数換算表!$B$15,IF(X132="準優勝",[5]現行XD用点数換算表!$C$15,IF(X132="ベスト4",[5]現行XD用点数換算表!$D$15,IF(X132="ベスト8",[5]現行XD用点数換算表!$E$15,IF(X132="ベスト16",[5]現行XD用点数換算表!$F$15,IF(X132="ベスト32",[5]現行XD用点数換算表!$G$15,"")))))))</f>
        <v>0</v>
      </c>
      <c r="Z132" s="12"/>
      <c r="AA132" s="8">
        <f>IF(Z132="",0,IF(Z132="優勝",現行XD用点数換算表!$B$16,IF(Z132="準優勝",現行XD用点数換算表!$C$16,IF(Z132="ベスト4",現行XD用点数換算表!$D$16,IF(Z132="ベスト8",現行XD用点数換算表!$E$16,IF(Z132="ベスト16",現行XD用点数換算表!$F$16,IF(Z132="ベスト32",現行XD用点数換算表!$G$16,"")))))))</f>
        <v>0</v>
      </c>
      <c r="AB132" s="12"/>
      <c r="AC132" s="8">
        <f>IF(AB132="",0,IF(AB132="優勝",現行XD用点数換算表!$B$17,IF(AB132="準優勝",現行XD用点数換算表!$C$17,IF(AB132="ベスト4",現行XD用点数換算表!$D$17,IF(AB132="ベスト8",現行XD用点数換算表!$E$17,IF(AB132="ベスト16",現行XD用点数換算表!$F$17,IF(AB132="ベスト32",現行XD用点数換算表!$G$17,"")))))))</f>
        <v>0</v>
      </c>
      <c r="AD132" s="12"/>
      <c r="AE132" s="8">
        <f>IF(AD132="",0,IF(AD132="優勝",現行XD用点数換算表!$B$18,IF(AD132="準優勝",現行XD用点数換算表!$C$18,IF(AD132="ベスト4",現行XD用点数換算表!$D$18,IF(AD132="ベスト8",現行XD用点数換算表!$E$18,現行XD用点数換算表!$F$18)))))</f>
        <v>0</v>
      </c>
      <c r="AF132" s="12"/>
      <c r="AG132" s="8">
        <f>IF(AF132="",0,IF(AF132="優勝",現行XD用点数換算表!$B$19,IF(AF132="準優勝",現行XD用点数換算表!$C$19,IF(AF132="ベスト4",現行XD用点数換算表!$D$19,IF(AF132="ベスト8",現行XD用点数換算表!$E$19,現行XD用点数換算表!$F$19)))))</f>
        <v>0</v>
      </c>
      <c r="AH132" s="8">
        <f t="shared" si="6"/>
        <v>0</v>
      </c>
    </row>
    <row r="133" spans="1:34" ht="15" customHeight="1" x14ac:dyDescent="0.55000000000000004">
      <c r="A133" s="12"/>
      <c r="B133" s="12"/>
      <c r="C133" s="12"/>
      <c r="D133" s="12"/>
      <c r="E133" s="12"/>
      <c r="F133" s="12"/>
      <c r="G133" s="13">
        <f>IF(F133="",0,IF(F133="優勝",現行XD用点数換算表!$B$2,IF(F133="準優勝",現行XD用点数換算表!$C$2,IF(F133="ベスト4",現行XD用点数換算表!$D$2,現行XD用点数換算表!$E$2))))</f>
        <v>0</v>
      </c>
      <c r="H133" s="12"/>
      <c r="I133" s="8">
        <f>IF(H133="",0,IF(H133="優勝",現行XD用点数換算表!$B$3,IF(H133="準優勝",現行XD用点数換算表!$C$3,IF(H133="ベスト4",現行XD用点数換算表!$D$3,現行XD用点数換算表!$E$3))))</f>
        <v>0</v>
      </c>
      <c r="J133" s="12"/>
      <c r="K133" s="8">
        <f>IF(J133="",0,IF(J133="優勝",[5]現行XD用点数換算表!$B$4,IF(J133="準優勝",[5]現行XD用点数換算表!$C$4,IF(J133="ベスト4",[5]現行XD用点数換算表!$D$4,IF(J133="ベスト8",[5]現行XD用点数換算表!$E$4,IF(J133="ベスト16",[5]現行XD用点数換算表!$F$4,IF(J133="ベスト32",[5]現行XD用点数換算表!$G$4,"")))))))</f>
        <v>0</v>
      </c>
      <c r="L133" s="12"/>
      <c r="M133" s="8">
        <f>IF(L133="",0,IF(L133="優勝",現行XD用点数換算表!$B$5,IF(L133="準優勝",現行XD用点数換算表!$C$5,IF(L133="ベスト4",現行XD用点数換算表!$D$5,IF(L133="ベスト8",現行XD用点数換算表!$E$5,IF(L133="ベスト16",現行XD用点数換算表!$F$5,IF(L133="ベスト32",現行XD用点数換算表!$G$5,"")))))))</f>
        <v>0</v>
      </c>
      <c r="N133" s="12"/>
      <c r="O133" s="8">
        <f>IF(N133="",0,IF(N133="優勝",現行XD用点数換算表!$B$6,IF(N133="準優勝",現行XD用点数換算表!$C$6,IF(N133="ベスト4",現行XD用点数換算表!$D$6,IF(N133="ベスト8",現行XD用点数換算表!$E$6,IF(N133="ベスト16",現行XD用点数換算表!$F$6,IF(N133="ベスト32",現行XD用点数換算表!$G$6,"")))))))</f>
        <v>0</v>
      </c>
      <c r="P133" s="12"/>
      <c r="Q133" s="8">
        <f>IF(P133="",0,IF(P133="優勝",現行XD用点数換算表!$B$7,IF(P133="準優勝",現行XD用点数換算表!$C$7,IF(P133="ベスト4",現行XD用点数換算表!$D$7,IF(P133="ベスト8",現行XD用点数換算表!$E$7,現行XD用点数換算表!$F$7)))))</f>
        <v>0</v>
      </c>
      <c r="R133" s="12"/>
      <c r="S133" s="8">
        <f>IF(R133="",0,IF(R133="優勝",現行XD用点数換算表!$B$8,IF(R133="準優勝",現行XD用点数換算表!$C$8,IF(R133="ベスト4",現行XD用点数換算表!$D$8,IF(R133="ベスト8",現行XD用点数換算表!$E$8,現行XD用点数換算表!$F$8)))))</f>
        <v>0</v>
      </c>
      <c r="T133" s="12"/>
      <c r="U133" s="14">
        <f>IF(T133="",0,IF(T133="優勝",現行XD用点数換算表!$B$13,IF(T133="準優勝",現行XD用点数換算表!$C$13,IF(T133="ベスト4",現行XD用点数換算表!$D$13,現行XD用点数換算表!$E$13))))</f>
        <v>0</v>
      </c>
      <c r="V133" s="12"/>
      <c r="W133" s="8">
        <f>IF(V133="",0,IF(V133="優勝",現行XD用点数換算表!$B$14,IF(V133="準優勝",現行XD用点数換算表!$C$14,IF(V133="ベスト4",現行XD用点数換算表!$D$14,現行XD用点数換算表!$E$14))))</f>
        <v>0</v>
      </c>
      <c r="X133" s="12"/>
      <c r="Y133" s="8">
        <f>IF(X133="",0,IF(X133="優勝",[5]現行XD用点数換算表!$B$15,IF(X133="準優勝",[5]現行XD用点数換算表!$C$15,IF(X133="ベスト4",[5]現行XD用点数換算表!$D$15,IF(X133="ベスト8",[5]現行XD用点数換算表!$E$15,IF(X133="ベスト16",[5]現行XD用点数換算表!$F$15,IF(X133="ベスト32",[5]現行XD用点数換算表!$G$15,"")))))))</f>
        <v>0</v>
      </c>
      <c r="Z133" s="12"/>
      <c r="AA133" s="8">
        <f>IF(Z133="",0,IF(Z133="優勝",現行XD用点数換算表!$B$16,IF(Z133="準優勝",現行XD用点数換算表!$C$16,IF(Z133="ベスト4",現行XD用点数換算表!$D$16,IF(Z133="ベスト8",現行XD用点数換算表!$E$16,IF(Z133="ベスト16",現行XD用点数換算表!$F$16,IF(Z133="ベスト32",現行XD用点数換算表!$G$16,"")))))))</f>
        <v>0</v>
      </c>
      <c r="AB133" s="12"/>
      <c r="AC133" s="8">
        <f>IF(AB133="",0,IF(AB133="優勝",現行XD用点数換算表!$B$17,IF(AB133="準優勝",現行XD用点数換算表!$C$17,IF(AB133="ベスト4",現行XD用点数換算表!$D$17,IF(AB133="ベスト8",現行XD用点数換算表!$E$17,IF(AB133="ベスト16",現行XD用点数換算表!$F$17,IF(AB133="ベスト32",現行XD用点数換算表!$G$17,"")))))))</f>
        <v>0</v>
      </c>
      <c r="AD133" s="12"/>
      <c r="AE133" s="8">
        <f>IF(AD133="",0,IF(AD133="優勝",現行XD用点数換算表!$B$18,IF(AD133="準優勝",現行XD用点数換算表!$C$18,IF(AD133="ベスト4",現行XD用点数換算表!$D$18,IF(AD133="ベスト8",現行XD用点数換算表!$E$18,現行XD用点数換算表!$F$18)))))</f>
        <v>0</v>
      </c>
      <c r="AF133" s="12"/>
      <c r="AG133" s="8">
        <f>IF(AF133="",0,IF(AF133="優勝",現行XD用点数換算表!$B$19,IF(AF133="準優勝",現行XD用点数換算表!$C$19,IF(AF133="ベスト4",現行XD用点数換算表!$D$19,IF(AF133="ベスト8",現行XD用点数換算表!$E$19,現行XD用点数換算表!$F$19)))))</f>
        <v>0</v>
      </c>
      <c r="AH133" s="8">
        <f t="shared" si="6"/>
        <v>0</v>
      </c>
    </row>
    <row r="134" spans="1:34" ht="15" customHeight="1" x14ac:dyDescent="0.55000000000000004">
      <c r="A134" s="12"/>
      <c r="B134" s="12"/>
      <c r="C134" s="12"/>
      <c r="D134" s="12"/>
      <c r="E134" s="12"/>
      <c r="F134" s="12"/>
      <c r="G134" s="13">
        <f>IF(F134="",0,IF(F134="優勝",現行XD用点数換算表!$B$2,IF(F134="準優勝",現行XD用点数換算表!$C$2,IF(F134="ベスト4",現行XD用点数換算表!$D$2,現行XD用点数換算表!$E$2))))</f>
        <v>0</v>
      </c>
      <c r="H134" s="12"/>
      <c r="I134" s="8">
        <f>IF(H134="",0,IF(H134="優勝",現行XD用点数換算表!$B$3,IF(H134="準優勝",現行XD用点数換算表!$C$3,IF(H134="ベスト4",現行XD用点数換算表!$D$3,現行XD用点数換算表!$E$3))))</f>
        <v>0</v>
      </c>
      <c r="J134" s="12"/>
      <c r="K134" s="8">
        <f>IF(J134="",0,IF(J134="優勝",[5]現行XD用点数換算表!$B$4,IF(J134="準優勝",[5]現行XD用点数換算表!$C$4,IF(J134="ベスト4",[5]現行XD用点数換算表!$D$4,IF(J134="ベスト8",[5]現行XD用点数換算表!$E$4,IF(J134="ベスト16",[5]現行XD用点数換算表!$F$4,IF(J134="ベスト32",[5]現行XD用点数換算表!$G$4,"")))))))</f>
        <v>0</v>
      </c>
      <c r="L134" s="12"/>
      <c r="M134" s="8">
        <f>IF(L134="",0,IF(L134="優勝",現行XD用点数換算表!$B$5,IF(L134="準優勝",現行XD用点数換算表!$C$5,IF(L134="ベスト4",現行XD用点数換算表!$D$5,IF(L134="ベスト8",現行XD用点数換算表!$E$5,IF(L134="ベスト16",現行XD用点数換算表!$F$5,IF(L134="ベスト32",現行XD用点数換算表!$G$5,"")))))))</f>
        <v>0</v>
      </c>
      <c r="N134" s="12"/>
      <c r="O134" s="8">
        <f>IF(N134="",0,IF(N134="優勝",現行XD用点数換算表!$B$6,IF(N134="準優勝",現行XD用点数換算表!$C$6,IF(N134="ベスト4",現行XD用点数換算表!$D$6,IF(N134="ベスト8",現行XD用点数換算表!$E$6,IF(N134="ベスト16",現行XD用点数換算表!$F$6,IF(N134="ベスト32",現行XD用点数換算表!$G$6,"")))))))</f>
        <v>0</v>
      </c>
      <c r="P134" s="12"/>
      <c r="Q134" s="8">
        <f>IF(P134="",0,IF(P134="優勝",現行XD用点数換算表!$B$7,IF(P134="準優勝",現行XD用点数換算表!$C$7,IF(P134="ベスト4",現行XD用点数換算表!$D$7,IF(P134="ベスト8",現行XD用点数換算表!$E$7,現行XD用点数換算表!$F$7)))))</f>
        <v>0</v>
      </c>
      <c r="R134" s="12"/>
      <c r="S134" s="8">
        <f>IF(R134="",0,IF(R134="優勝",現行XD用点数換算表!$B$8,IF(R134="準優勝",現行XD用点数換算表!$C$8,IF(R134="ベスト4",現行XD用点数換算表!$D$8,IF(R134="ベスト8",現行XD用点数換算表!$E$8,現行XD用点数換算表!$F$8)))))</f>
        <v>0</v>
      </c>
      <c r="T134" s="12"/>
      <c r="U134" s="14">
        <f>IF(T134="",0,IF(T134="優勝",現行XD用点数換算表!$B$13,IF(T134="準優勝",現行XD用点数換算表!$C$13,IF(T134="ベスト4",現行XD用点数換算表!$D$13,現行XD用点数換算表!$E$13))))</f>
        <v>0</v>
      </c>
      <c r="V134" s="12"/>
      <c r="W134" s="8">
        <f>IF(V134="",0,IF(V134="優勝",現行XD用点数換算表!$B$14,IF(V134="準優勝",現行XD用点数換算表!$C$14,IF(V134="ベスト4",現行XD用点数換算表!$D$14,現行XD用点数換算表!$E$14))))</f>
        <v>0</v>
      </c>
      <c r="X134" s="12"/>
      <c r="Y134" s="8">
        <f>IF(X134="",0,IF(X134="優勝",[5]現行XD用点数換算表!$B$15,IF(X134="準優勝",[5]現行XD用点数換算表!$C$15,IF(X134="ベスト4",[5]現行XD用点数換算表!$D$15,IF(X134="ベスト8",[5]現行XD用点数換算表!$E$15,IF(X134="ベスト16",[5]現行XD用点数換算表!$F$15,IF(X134="ベスト32",[5]現行XD用点数換算表!$G$15,"")))))))</f>
        <v>0</v>
      </c>
      <c r="Z134" s="12"/>
      <c r="AA134" s="8">
        <f>IF(Z134="",0,IF(Z134="優勝",現行XD用点数換算表!$B$16,IF(Z134="準優勝",現行XD用点数換算表!$C$16,IF(Z134="ベスト4",現行XD用点数換算表!$D$16,IF(Z134="ベスト8",現行XD用点数換算表!$E$16,IF(Z134="ベスト16",現行XD用点数換算表!$F$16,IF(Z134="ベスト32",現行XD用点数換算表!$G$16,"")))))))</f>
        <v>0</v>
      </c>
      <c r="AB134" s="12"/>
      <c r="AC134" s="8">
        <f>IF(AB134="",0,IF(AB134="優勝",現行XD用点数換算表!$B$17,IF(AB134="準優勝",現行XD用点数換算表!$C$17,IF(AB134="ベスト4",現行XD用点数換算表!$D$17,IF(AB134="ベスト8",現行XD用点数換算表!$E$17,IF(AB134="ベスト16",現行XD用点数換算表!$F$17,IF(AB134="ベスト32",現行XD用点数換算表!$G$17,"")))))))</f>
        <v>0</v>
      </c>
      <c r="AD134" s="12"/>
      <c r="AE134" s="8">
        <f>IF(AD134="",0,IF(AD134="優勝",現行XD用点数換算表!$B$18,IF(AD134="準優勝",現行XD用点数換算表!$C$18,IF(AD134="ベスト4",現行XD用点数換算表!$D$18,IF(AD134="ベスト8",現行XD用点数換算表!$E$18,現行XD用点数換算表!$F$18)))))</f>
        <v>0</v>
      </c>
      <c r="AF134" s="12"/>
      <c r="AG134" s="8">
        <f>IF(AF134="",0,IF(AF134="優勝",現行XD用点数換算表!$B$19,IF(AF134="準優勝",現行XD用点数換算表!$C$19,IF(AF134="ベスト4",現行XD用点数換算表!$D$19,IF(AF134="ベスト8",現行XD用点数換算表!$E$19,現行XD用点数換算表!$F$19)))))</f>
        <v>0</v>
      </c>
      <c r="AH134" s="8">
        <f t="shared" si="6"/>
        <v>0</v>
      </c>
    </row>
    <row r="135" spans="1:34" ht="15" customHeight="1" x14ac:dyDescent="0.55000000000000004">
      <c r="A135" s="12"/>
      <c r="B135" s="12"/>
      <c r="C135" s="12"/>
      <c r="D135" s="12"/>
      <c r="E135" s="12"/>
      <c r="F135" s="12"/>
      <c r="G135" s="13">
        <f>IF(F135="",0,IF(F135="優勝",現行XD用点数換算表!$B$2,IF(F135="準優勝",現行XD用点数換算表!$C$2,IF(F135="ベスト4",現行XD用点数換算表!$D$2,現行XD用点数換算表!$E$2))))</f>
        <v>0</v>
      </c>
      <c r="H135" s="12"/>
      <c r="I135" s="8">
        <f>IF(H135="",0,IF(H135="優勝",現行XD用点数換算表!$B$3,IF(H135="準優勝",現行XD用点数換算表!$C$3,IF(H135="ベスト4",現行XD用点数換算表!$D$3,現行XD用点数換算表!$E$3))))</f>
        <v>0</v>
      </c>
      <c r="J135" s="12"/>
      <c r="K135" s="8">
        <f>IF(J135="",0,IF(J135="優勝",[5]現行XD用点数換算表!$B$4,IF(J135="準優勝",[5]現行XD用点数換算表!$C$4,IF(J135="ベスト4",[5]現行XD用点数換算表!$D$4,IF(J135="ベスト8",[5]現行XD用点数換算表!$E$4,IF(J135="ベスト16",[5]現行XD用点数換算表!$F$4,IF(J135="ベスト32",[5]現行XD用点数換算表!$G$4,"")))))))</f>
        <v>0</v>
      </c>
      <c r="L135" s="12"/>
      <c r="M135" s="8">
        <f>IF(L135="",0,IF(L135="優勝",現行XD用点数換算表!$B$5,IF(L135="準優勝",現行XD用点数換算表!$C$5,IF(L135="ベスト4",現行XD用点数換算表!$D$5,IF(L135="ベスト8",現行XD用点数換算表!$E$5,IF(L135="ベスト16",現行XD用点数換算表!$F$5,IF(L135="ベスト32",現行XD用点数換算表!$G$5,"")))))))</f>
        <v>0</v>
      </c>
      <c r="N135" s="12"/>
      <c r="O135" s="8">
        <f>IF(N135="",0,IF(N135="優勝",現行XD用点数換算表!$B$6,IF(N135="準優勝",現行XD用点数換算表!$C$6,IF(N135="ベスト4",現行XD用点数換算表!$D$6,IF(N135="ベスト8",現行XD用点数換算表!$E$6,IF(N135="ベスト16",現行XD用点数換算表!$F$6,IF(N135="ベスト32",現行XD用点数換算表!$G$6,"")))))))</f>
        <v>0</v>
      </c>
      <c r="P135" s="12"/>
      <c r="Q135" s="8">
        <f>IF(P135="",0,IF(P135="優勝",現行XD用点数換算表!$B$7,IF(P135="準優勝",現行XD用点数換算表!$C$7,IF(P135="ベスト4",現行XD用点数換算表!$D$7,IF(P135="ベスト8",現行XD用点数換算表!$E$7,現行XD用点数換算表!$F$7)))))</f>
        <v>0</v>
      </c>
      <c r="R135" s="12"/>
      <c r="S135" s="8">
        <f>IF(R135="",0,IF(R135="優勝",現行XD用点数換算表!$B$8,IF(R135="準優勝",現行XD用点数換算表!$C$8,IF(R135="ベスト4",現行XD用点数換算表!$D$8,IF(R135="ベスト8",現行XD用点数換算表!$E$8,現行XD用点数換算表!$F$8)))))</f>
        <v>0</v>
      </c>
      <c r="T135" s="12"/>
      <c r="U135" s="14">
        <f>IF(T135="",0,IF(T135="優勝",現行XD用点数換算表!$B$13,IF(T135="準優勝",現行XD用点数換算表!$C$13,IF(T135="ベスト4",現行XD用点数換算表!$D$13,現行XD用点数換算表!$E$13))))</f>
        <v>0</v>
      </c>
      <c r="V135" s="12"/>
      <c r="W135" s="8">
        <f>IF(V135="",0,IF(V135="優勝",現行XD用点数換算表!$B$14,IF(V135="準優勝",現行XD用点数換算表!$C$14,IF(V135="ベスト4",現行XD用点数換算表!$D$14,現行XD用点数換算表!$E$14))))</f>
        <v>0</v>
      </c>
      <c r="X135" s="12"/>
      <c r="Y135" s="8">
        <f>IF(X135="",0,IF(X135="優勝",[5]現行XD用点数換算表!$B$15,IF(X135="準優勝",[5]現行XD用点数換算表!$C$15,IF(X135="ベスト4",[5]現行XD用点数換算表!$D$15,IF(X135="ベスト8",[5]現行XD用点数換算表!$E$15,IF(X135="ベスト16",[5]現行XD用点数換算表!$F$15,IF(X135="ベスト32",[5]現行XD用点数換算表!$G$15,"")))))))</f>
        <v>0</v>
      </c>
      <c r="Z135" s="12"/>
      <c r="AA135" s="8">
        <f>IF(Z135="",0,IF(Z135="優勝",現行XD用点数換算表!$B$16,IF(Z135="準優勝",現行XD用点数換算表!$C$16,IF(Z135="ベスト4",現行XD用点数換算表!$D$16,IF(Z135="ベスト8",現行XD用点数換算表!$E$16,IF(Z135="ベスト16",現行XD用点数換算表!$F$16,IF(Z135="ベスト32",現行XD用点数換算表!$G$16,"")))))))</f>
        <v>0</v>
      </c>
      <c r="AB135" s="12"/>
      <c r="AC135" s="8">
        <f>IF(AB135="",0,IF(AB135="優勝",現行XD用点数換算表!$B$17,IF(AB135="準優勝",現行XD用点数換算表!$C$17,IF(AB135="ベスト4",現行XD用点数換算表!$D$17,IF(AB135="ベスト8",現行XD用点数換算表!$E$17,IF(AB135="ベスト16",現行XD用点数換算表!$F$17,IF(AB135="ベスト32",現行XD用点数換算表!$G$17,"")))))))</f>
        <v>0</v>
      </c>
      <c r="AD135" s="12"/>
      <c r="AE135" s="8">
        <f>IF(AD135="",0,IF(AD135="優勝",現行XD用点数換算表!$B$18,IF(AD135="準優勝",現行XD用点数換算表!$C$18,IF(AD135="ベスト4",現行XD用点数換算表!$D$18,IF(AD135="ベスト8",現行XD用点数換算表!$E$18,現行XD用点数換算表!$F$18)))))</f>
        <v>0</v>
      </c>
      <c r="AF135" s="12"/>
      <c r="AG135" s="8">
        <f>IF(AF135="",0,IF(AF135="優勝",現行XD用点数換算表!$B$19,IF(AF135="準優勝",現行XD用点数換算表!$C$19,IF(AF135="ベスト4",現行XD用点数換算表!$D$19,IF(AF135="ベスト8",現行XD用点数換算表!$E$19,現行XD用点数換算表!$F$19)))))</f>
        <v>0</v>
      </c>
      <c r="AH135" s="8">
        <f t="shared" si="6"/>
        <v>0</v>
      </c>
    </row>
    <row r="136" spans="1:34" ht="15" customHeight="1" x14ac:dyDescent="0.55000000000000004">
      <c r="A136" s="12"/>
      <c r="B136" s="12"/>
      <c r="C136" s="12"/>
      <c r="D136" s="12"/>
      <c r="E136" s="12"/>
      <c r="F136" s="12"/>
      <c r="G136" s="13">
        <f>IF(F136="",0,IF(F136="優勝",現行XD用点数換算表!$B$2,IF(F136="準優勝",現行XD用点数換算表!$C$2,IF(F136="ベスト4",現行XD用点数換算表!$D$2,現行XD用点数換算表!$E$2))))</f>
        <v>0</v>
      </c>
      <c r="H136" s="12"/>
      <c r="I136" s="8">
        <f>IF(H136="",0,IF(H136="優勝",現行XD用点数換算表!$B$3,IF(H136="準優勝",現行XD用点数換算表!$C$3,IF(H136="ベスト4",現行XD用点数換算表!$D$3,現行XD用点数換算表!$E$3))))</f>
        <v>0</v>
      </c>
      <c r="J136" s="12"/>
      <c r="K136" s="8">
        <f>IF(J136="",0,IF(J136="優勝",[5]現行XD用点数換算表!$B$4,IF(J136="準優勝",[5]現行XD用点数換算表!$C$4,IF(J136="ベスト4",[5]現行XD用点数換算表!$D$4,IF(J136="ベスト8",[5]現行XD用点数換算表!$E$4,IF(J136="ベスト16",[5]現行XD用点数換算表!$F$4,IF(J136="ベスト32",[5]現行XD用点数換算表!$G$4,"")))))))</f>
        <v>0</v>
      </c>
      <c r="L136" s="12"/>
      <c r="M136" s="8">
        <f>IF(L136="",0,IF(L136="優勝",現行XD用点数換算表!$B$5,IF(L136="準優勝",現行XD用点数換算表!$C$5,IF(L136="ベスト4",現行XD用点数換算表!$D$5,IF(L136="ベスト8",現行XD用点数換算表!$E$5,IF(L136="ベスト16",現行XD用点数換算表!$F$5,IF(L136="ベスト32",現行XD用点数換算表!$G$5,"")))))))</f>
        <v>0</v>
      </c>
      <c r="N136" s="12"/>
      <c r="O136" s="8">
        <f>IF(N136="",0,IF(N136="優勝",現行XD用点数換算表!$B$6,IF(N136="準優勝",現行XD用点数換算表!$C$6,IF(N136="ベスト4",現行XD用点数換算表!$D$6,IF(N136="ベスト8",現行XD用点数換算表!$E$6,IF(N136="ベスト16",現行XD用点数換算表!$F$6,IF(N136="ベスト32",現行XD用点数換算表!$G$6,"")))))))</f>
        <v>0</v>
      </c>
      <c r="P136" s="12"/>
      <c r="Q136" s="8">
        <f>IF(P136="",0,IF(P136="優勝",現行XD用点数換算表!$B$7,IF(P136="準優勝",現行XD用点数換算表!$C$7,IF(P136="ベスト4",現行XD用点数換算表!$D$7,IF(P136="ベスト8",現行XD用点数換算表!$E$7,現行XD用点数換算表!$F$7)))))</f>
        <v>0</v>
      </c>
      <c r="R136" s="12"/>
      <c r="S136" s="8">
        <f>IF(R136="",0,IF(R136="優勝",現行XD用点数換算表!$B$8,IF(R136="準優勝",現行XD用点数換算表!$C$8,IF(R136="ベスト4",現行XD用点数換算表!$D$8,IF(R136="ベスト8",現行XD用点数換算表!$E$8,現行XD用点数換算表!$F$8)))))</f>
        <v>0</v>
      </c>
      <c r="T136" s="12"/>
      <c r="U136" s="14">
        <f>IF(T136="",0,IF(T136="優勝",現行XD用点数換算表!$B$13,IF(T136="準優勝",現行XD用点数換算表!$C$13,IF(T136="ベスト4",現行XD用点数換算表!$D$13,現行XD用点数換算表!$E$13))))</f>
        <v>0</v>
      </c>
      <c r="V136" s="12"/>
      <c r="W136" s="8">
        <f>IF(V136="",0,IF(V136="優勝",現行XD用点数換算表!$B$14,IF(V136="準優勝",現行XD用点数換算表!$C$14,IF(V136="ベスト4",現行XD用点数換算表!$D$14,現行XD用点数換算表!$E$14))))</f>
        <v>0</v>
      </c>
      <c r="X136" s="12"/>
      <c r="Y136" s="8">
        <f>IF(X136="",0,IF(X136="優勝",[5]現行XD用点数換算表!$B$15,IF(X136="準優勝",[5]現行XD用点数換算表!$C$15,IF(X136="ベスト4",[5]現行XD用点数換算表!$D$15,IF(X136="ベスト8",[5]現行XD用点数換算表!$E$15,IF(X136="ベスト16",[5]現行XD用点数換算表!$F$15,IF(X136="ベスト32",[5]現行XD用点数換算表!$G$15,"")))))))</f>
        <v>0</v>
      </c>
      <c r="Z136" s="12"/>
      <c r="AA136" s="8">
        <f>IF(Z136="",0,IF(Z136="優勝",現行XD用点数換算表!$B$16,IF(Z136="準優勝",現行XD用点数換算表!$C$16,IF(Z136="ベスト4",現行XD用点数換算表!$D$16,IF(Z136="ベスト8",現行XD用点数換算表!$E$16,IF(Z136="ベスト16",現行XD用点数換算表!$F$16,IF(Z136="ベスト32",現行XD用点数換算表!$G$16,"")))))))</f>
        <v>0</v>
      </c>
      <c r="AB136" s="12"/>
      <c r="AC136" s="8">
        <f>IF(AB136="",0,IF(AB136="優勝",現行XD用点数換算表!$B$17,IF(AB136="準優勝",現行XD用点数換算表!$C$17,IF(AB136="ベスト4",現行XD用点数換算表!$D$17,IF(AB136="ベスト8",現行XD用点数換算表!$E$17,IF(AB136="ベスト16",現行XD用点数換算表!$F$17,IF(AB136="ベスト32",現行XD用点数換算表!$G$17,"")))))))</f>
        <v>0</v>
      </c>
      <c r="AD136" s="12"/>
      <c r="AE136" s="8">
        <f>IF(AD136="",0,IF(AD136="優勝",現行XD用点数換算表!$B$18,IF(AD136="準優勝",現行XD用点数換算表!$C$18,IF(AD136="ベスト4",現行XD用点数換算表!$D$18,IF(AD136="ベスト8",現行XD用点数換算表!$E$18,現行XD用点数換算表!$F$18)))))</f>
        <v>0</v>
      </c>
      <c r="AF136" s="12"/>
      <c r="AG136" s="8">
        <f>IF(AF136="",0,IF(AF136="優勝",現行XD用点数換算表!$B$19,IF(AF136="準優勝",現行XD用点数換算表!$C$19,IF(AF136="ベスト4",現行XD用点数換算表!$D$19,IF(AF136="ベスト8",現行XD用点数換算表!$E$19,現行XD用点数換算表!$F$19)))))</f>
        <v>0</v>
      </c>
      <c r="AH136" s="8">
        <f t="shared" si="6"/>
        <v>0</v>
      </c>
    </row>
    <row r="137" spans="1:34" ht="15" customHeight="1" x14ac:dyDescent="0.55000000000000004">
      <c r="A137" s="12"/>
      <c r="B137" s="12"/>
      <c r="C137" s="12"/>
      <c r="D137" s="12"/>
      <c r="E137" s="12"/>
      <c r="F137" s="12"/>
      <c r="G137" s="13">
        <f>IF(F137="",0,IF(F137="優勝",現行XD用点数換算表!$B$2,IF(F137="準優勝",現行XD用点数換算表!$C$2,IF(F137="ベスト4",現行XD用点数換算表!$D$2,現行XD用点数換算表!$E$2))))</f>
        <v>0</v>
      </c>
      <c r="H137" s="12"/>
      <c r="I137" s="8">
        <f>IF(H137="",0,IF(H137="優勝",現行XD用点数換算表!$B$3,IF(H137="準優勝",現行XD用点数換算表!$C$3,IF(H137="ベスト4",現行XD用点数換算表!$D$3,現行XD用点数換算表!$E$3))))</f>
        <v>0</v>
      </c>
      <c r="J137" s="12"/>
      <c r="K137" s="8">
        <f>IF(J137="",0,IF(J137="優勝",[5]現行XD用点数換算表!$B$4,IF(J137="準優勝",[5]現行XD用点数換算表!$C$4,IF(J137="ベスト4",[5]現行XD用点数換算表!$D$4,IF(J137="ベスト8",[5]現行XD用点数換算表!$E$4,IF(J137="ベスト16",[5]現行XD用点数換算表!$F$4,IF(J137="ベスト32",[5]現行XD用点数換算表!$G$4,"")))))))</f>
        <v>0</v>
      </c>
      <c r="L137" s="12"/>
      <c r="M137" s="8">
        <f>IF(L137="",0,IF(L137="優勝",現行XD用点数換算表!$B$5,IF(L137="準優勝",現行XD用点数換算表!$C$5,IF(L137="ベスト4",現行XD用点数換算表!$D$5,IF(L137="ベスト8",現行XD用点数換算表!$E$5,IF(L137="ベスト16",現行XD用点数換算表!$F$5,IF(L137="ベスト32",現行XD用点数換算表!$G$5,"")))))))</f>
        <v>0</v>
      </c>
      <c r="N137" s="12"/>
      <c r="O137" s="8">
        <f>IF(N137="",0,IF(N137="優勝",現行XD用点数換算表!$B$6,IF(N137="準優勝",現行XD用点数換算表!$C$6,IF(N137="ベスト4",現行XD用点数換算表!$D$6,IF(N137="ベスト8",現行XD用点数換算表!$E$6,IF(N137="ベスト16",現行XD用点数換算表!$F$6,IF(N137="ベスト32",現行XD用点数換算表!$G$6,"")))))))</f>
        <v>0</v>
      </c>
      <c r="P137" s="12"/>
      <c r="Q137" s="8">
        <f>IF(P137="",0,IF(P137="優勝",現行XD用点数換算表!$B$7,IF(P137="準優勝",現行XD用点数換算表!$C$7,IF(P137="ベスト4",現行XD用点数換算表!$D$7,IF(P137="ベスト8",現行XD用点数換算表!$E$7,現行XD用点数換算表!$F$7)))))</f>
        <v>0</v>
      </c>
      <c r="R137" s="12"/>
      <c r="S137" s="8">
        <f>IF(R137="",0,IF(R137="優勝",現行XD用点数換算表!$B$8,IF(R137="準優勝",現行XD用点数換算表!$C$8,IF(R137="ベスト4",現行XD用点数換算表!$D$8,IF(R137="ベスト8",現行XD用点数換算表!$E$8,現行XD用点数換算表!$F$8)))))</f>
        <v>0</v>
      </c>
      <c r="T137" s="12"/>
      <c r="U137" s="14">
        <f>IF(T137="",0,IF(T137="優勝",現行XD用点数換算表!$B$13,IF(T137="準優勝",現行XD用点数換算表!$C$13,IF(T137="ベスト4",現行XD用点数換算表!$D$13,現行XD用点数換算表!$E$13))))</f>
        <v>0</v>
      </c>
      <c r="V137" s="12"/>
      <c r="W137" s="8">
        <f>IF(V137="",0,IF(V137="優勝",現行XD用点数換算表!$B$14,IF(V137="準優勝",現行XD用点数換算表!$C$14,IF(V137="ベスト4",現行XD用点数換算表!$D$14,現行XD用点数換算表!$E$14))))</f>
        <v>0</v>
      </c>
      <c r="X137" s="12"/>
      <c r="Y137" s="8">
        <f>IF(X137="",0,IF(X137="優勝",[5]現行XD用点数換算表!$B$15,IF(X137="準優勝",[5]現行XD用点数換算表!$C$15,IF(X137="ベスト4",[5]現行XD用点数換算表!$D$15,IF(X137="ベスト8",[5]現行XD用点数換算表!$E$15,IF(X137="ベスト16",[5]現行XD用点数換算表!$F$15,IF(X137="ベスト32",[5]現行XD用点数換算表!$G$15,"")))))))</f>
        <v>0</v>
      </c>
      <c r="Z137" s="12"/>
      <c r="AA137" s="8">
        <f>IF(Z137="",0,IF(Z137="優勝",現行XD用点数換算表!$B$16,IF(Z137="準優勝",現行XD用点数換算表!$C$16,IF(Z137="ベスト4",現行XD用点数換算表!$D$16,IF(Z137="ベスト8",現行XD用点数換算表!$E$16,IF(Z137="ベスト16",現行XD用点数換算表!$F$16,IF(Z137="ベスト32",現行XD用点数換算表!$G$16,"")))))))</f>
        <v>0</v>
      </c>
      <c r="AB137" s="12"/>
      <c r="AC137" s="8">
        <f>IF(AB137="",0,IF(AB137="優勝",現行XD用点数換算表!$B$17,IF(AB137="準優勝",現行XD用点数換算表!$C$17,IF(AB137="ベスト4",現行XD用点数換算表!$D$17,IF(AB137="ベスト8",現行XD用点数換算表!$E$17,IF(AB137="ベスト16",現行XD用点数換算表!$F$17,IF(AB137="ベスト32",現行XD用点数換算表!$G$17,"")))))))</f>
        <v>0</v>
      </c>
      <c r="AD137" s="12"/>
      <c r="AE137" s="8">
        <f>IF(AD137="",0,IF(AD137="優勝",現行XD用点数換算表!$B$18,IF(AD137="準優勝",現行XD用点数換算表!$C$18,IF(AD137="ベスト4",現行XD用点数換算表!$D$18,IF(AD137="ベスト8",現行XD用点数換算表!$E$18,現行XD用点数換算表!$F$18)))))</f>
        <v>0</v>
      </c>
      <c r="AF137" s="12"/>
      <c r="AG137" s="8">
        <f>IF(AF137="",0,IF(AF137="優勝",現行XD用点数換算表!$B$19,IF(AF137="準優勝",現行XD用点数換算表!$C$19,IF(AF137="ベスト4",現行XD用点数換算表!$D$19,IF(AF137="ベスト8",現行XD用点数換算表!$E$19,現行XD用点数換算表!$F$19)))))</f>
        <v>0</v>
      </c>
      <c r="AH137" s="8">
        <f t="shared" si="6"/>
        <v>0</v>
      </c>
    </row>
    <row r="138" spans="1:34" ht="15" customHeight="1" x14ac:dyDescent="0.55000000000000004">
      <c r="A138" s="12"/>
      <c r="B138" s="12"/>
      <c r="C138" s="12"/>
      <c r="D138" s="12"/>
      <c r="E138" s="12"/>
      <c r="F138" s="12"/>
      <c r="G138" s="13">
        <f>IF(F138="",0,IF(F138="優勝",現行XD用点数換算表!$B$2,IF(F138="準優勝",現行XD用点数換算表!$C$2,IF(F138="ベスト4",現行XD用点数換算表!$D$2,現行XD用点数換算表!$E$2))))</f>
        <v>0</v>
      </c>
      <c r="H138" s="12"/>
      <c r="I138" s="8">
        <f>IF(H138="",0,IF(H138="優勝",現行XD用点数換算表!$B$3,IF(H138="準優勝",現行XD用点数換算表!$C$3,IF(H138="ベスト4",現行XD用点数換算表!$D$3,現行XD用点数換算表!$E$3))))</f>
        <v>0</v>
      </c>
      <c r="J138" s="12"/>
      <c r="K138" s="8">
        <f>IF(J138="",0,IF(J138="優勝",[5]現行XD用点数換算表!$B$4,IF(J138="準優勝",[5]現行XD用点数換算表!$C$4,IF(J138="ベスト4",[5]現行XD用点数換算表!$D$4,IF(J138="ベスト8",[5]現行XD用点数換算表!$E$4,IF(J138="ベスト16",[5]現行XD用点数換算表!$F$4,IF(J138="ベスト32",[5]現行XD用点数換算表!$G$4,"")))))))</f>
        <v>0</v>
      </c>
      <c r="L138" s="12"/>
      <c r="M138" s="8">
        <f>IF(L138="",0,IF(L138="優勝",現行XD用点数換算表!$B$5,IF(L138="準優勝",現行XD用点数換算表!$C$5,IF(L138="ベスト4",現行XD用点数換算表!$D$5,IF(L138="ベスト8",現行XD用点数換算表!$E$5,IF(L138="ベスト16",現行XD用点数換算表!$F$5,IF(L138="ベスト32",現行XD用点数換算表!$G$5,"")))))))</f>
        <v>0</v>
      </c>
      <c r="N138" s="12"/>
      <c r="O138" s="8">
        <f>IF(N138="",0,IF(N138="優勝",現行XD用点数換算表!$B$6,IF(N138="準優勝",現行XD用点数換算表!$C$6,IF(N138="ベスト4",現行XD用点数換算表!$D$6,IF(N138="ベスト8",現行XD用点数換算表!$E$6,IF(N138="ベスト16",現行XD用点数換算表!$F$6,IF(N138="ベスト32",現行XD用点数換算表!$G$6,"")))))))</f>
        <v>0</v>
      </c>
      <c r="P138" s="12"/>
      <c r="Q138" s="8">
        <f>IF(P138="",0,IF(P138="優勝",現行XD用点数換算表!$B$7,IF(P138="準優勝",現行XD用点数換算表!$C$7,IF(P138="ベスト4",現行XD用点数換算表!$D$7,IF(P138="ベスト8",現行XD用点数換算表!$E$7,現行XD用点数換算表!$F$7)))))</f>
        <v>0</v>
      </c>
      <c r="R138" s="12"/>
      <c r="S138" s="8">
        <f>IF(R138="",0,IF(R138="優勝",現行XD用点数換算表!$B$8,IF(R138="準優勝",現行XD用点数換算表!$C$8,IF(R138="ベスト4",現行XD用点数換算表!$D$8,IF(R138="ベスト8",現行XD用点数換算表!$E$8,現行XD用点数換算表!$F$8)))))</f>
        <v>0</v>
      </c>
      <c r="T138" s="12"/>
      <c r="U138" s="14">
        <f>IF(T138="",0,IF(T138="優勝",現行XD用点数換算表!$B$13,IF(T138="準優勝",現行XD用点数換算表!$C$13,IF(T138="ベスト4",現行XD用点数換算表!$D$13,現行XD用点数換算表!$E$13))))</f>
        <v>0</v>
      </c>
      <c r="V138" s="12"/>
      <c r="W138" s="8">
        <f>IF(V138="",0,IF(V138="優勝",現行XD用点数換算表!$B$14,IF(V138="準優勝",現行XD用点数換算表!$C$14,IF(V138="ベスト4",現行XD用点数換算表!$D$14,現行XD用点数換算表!$E$14))))</f>
        <v>0</v>
      </c>
      <c r="X138" s="12"/>
      <c r="Y138" s="8">
        <f>IF(X138="",0,IF(X138="優勝",[5]現行XD用点数換算表!$B$15,IF(X138="準優勝",[5]現行XD用点数換算表!$C$15,IF(X138="ベスト4",[5]現行XD用点数換算表!$D$15,IF(X138="ベスト8",[5]現行XD用点数換算表!$E$15,IF(X138="ベスト16",[5]現行XD用点数換算表!$F$15,IF(X138="ベスト32",[5]現行XD用点数換算表!$G$15,"")))))))</f>
        <v>0</v>
      </c>
      <c r="Z138" s="12"/>
      <c r="AA138" s="8">
        <f>IF(Z138="",0,IF(Z138="優勝",現行XD用点数換算表!$B$16,IF(Z138="準優勝",現行XD用点数換算表!$C$16,IF(Z138="ベスト4",現行XD用点数換算表!$D$16,IF(Z138="ベスト8",現行XD用点数換算表!$E$16,IF(Z138="ベスト16",現行XD用点数換算表!$F$16,IF(Z138="ベスト32",現行XD用点数換算表!$G$16,"")))))))</f>
        <v>0</v>
      </c>
      <c r="AB138" s="12"/>
      <c r="AC138" s="8">
        <f>IF(AB138="",0,IF(AB138="優勝",現行XD用点数換算表!$B$17,IF(AB138="準優勝",現行XD用点数換算表!$C$17,IF(AB138="ベスト4",現行XD用点数換算表!$D$17,IF(AB138="ベスト8",現行XD用点数換算表!$E$17,IF(AB138="ベスト16",現行XD用点数換算表!$F$17,IF(AB138="ベスト32",現行XD用点数換算表!$G$17,"")))))))</f>
        <v>0</v>
      </c>
      <c r="AD138" s="12"/>
      <c r="AE138" s="8">
        <f>IF(AD138="",0,IF(AD138="優勝",現行XD用点数換算表!$B$18,IF(AD138="準優勝",現行XD用点数換算表!$C$18,IF(AD138="ベスト4",現行XD用点数換算表!$D$18,IF(AD138="ベスト8",現行XD用点数換算表!$E$18,現行XD用点数換算表!$F$18)))))</f>
        <v>0</v>
      </c>
      <c r="AF138" s="12"/>
      <c r="AG138" s="8">
        <f>IF(AF138="",0,IF(AF138="優勝",現行XD用点数換算表!$B$19,IF(AF138="準優勝",現行XD用点数換算表!$C$19,IF(AF138="ベスト4",現行XD用点数換算表!$D$19,IF(AF138="ベスト8",現行XD用点数換算表!$E$19,現行XD用点数換算表!$F$19)))))</f>
        <v>0</v>
      </c>
      <c r="AH138" s="8">
        <f t="shared" si="6"/>
        <v>0</v>
      </c>
    </row>
    <row r="139" spans="1:34" ht="15" customHeight="1" x14ac:dyDescent="0.55000000000000004">
      <c r="A139" s="12"/>
      <c r="B139" s="12"/>
      <c r="C139" s="12"/>
      <c r="D139" s="12"/>
      <c r="E139" s="12"/>
      <c r="F139" s="12"/>
      <c r="G139" s="13">
        <f>IF(F139="",0,IF(F139="優勝",現行XD用点数換算表!$B$2,IF(F139="準優勝",現行XD用点数換算表!$C$2,IF(F139="ベスト4",現行XD用点数換算表!$D$2,現行XD用点数換算表!$E$2))))</f>
        <v>0</v>
      </c>
      <c r="H139" s="12"/>
      <c r="I139" s="8">
        <f>IF(H139="",0,IF(H139="優勝",現行XD用点数換算表!$B$3,IF(H139="準優勝",現行XD用点数換算表!$C$3,IF(H139="ベスト4",現行XD用点数換算表!$D$3,現行XD用点数換算表!$E$3))))</f>
        <v>0</v>
      </c>
      <c r="J139" s="12"/>
      <c r="K139" s="8">
        <f>IF(J139="",0,IF(J139="優勝",[5]現行XD用点数換算表!$B$4,IF(J139="準優勝",[5]現行XD用点数換算表!$C$4,IF(J139="ベスト4",[5]現行XD用点数換算表!$D$4,IF(J139="ベスト8",[5]現行XD用点数換算表!$E$4,IF(J139="ベスト16",[5]現行XD用点数換算表!$F$4,IF(J139="ベスト32",[5]現行XD用点数換算表!$G$4,"")))))))</f>
        <v>0</v>
      </c>
      <c r="L139" s="12"/>
      <c r="M139" s="8">
        <f>IF(L139="",0,IF(L139="優勝",現行XD用点数換算表!$B$5,IF(L139="準優勝",現行XD用点数換算表!$C$5,IF(L139="ベスト4",現行XD用点数換算表!$D$5,IF(L139="ベスト8",現行XD用点数換算表!$E$5,IF(L139="ベスト16",現行XD用点数換算表!$F$5,IF(L139="ベスト32",現行XD用点数換算表!$G$5,"")))))))</f>
        <v>0</v>
      </c>
      <c r="N139" s="12"/>
      <c r="O139" s="8">
        <f>IF(N139="",0,IF(N139="優勝",現行XD用点数換算表!$B$6,IF(N139="準優勝",現行XD用点数換算表!$C$6,IF(N139="ベスト4",現行XD用点数換算表!$D$6,IF(N139="ベスト8",現行XD用点数換算表!$E$6,IF(N139="ベスト16",現行XD用点数換算表!$F$6,IF(N139="ベスト32",現行XD用点数換算表!$G$6,"")))))))</f>
        <v>0</v>
      </c>
      <c r="P139" s="12"/>
      <c r="Q139" s="8">
        <f>IF(P139="",0,IF(P139="優勝",現行XD用点数換算表!$B$7,IF(P139="準優勝",現行XD用点数換算表!$C$7,IF(P139="ベスト4",現行XD用点数換算表!$D$7,IF(P139="ベスト8",現行XD用点数換算表!$E$7,現行XD用点数換算表!$F$7)))))</f>
        <v>0</v>
      </c>
      <c r="R139" s="12"/>
      <c r="S139" s="8">
        <f>IF(R139="",0,IF(R139="優勝",現行XD用点数換算表!$B$8,IF(R139="準優勝",現行XD用点数換算表!$C$8,IF(R139="ベスト4",現行XD用点数換算表!$D$8,IF(R139="ベスト8",現行XD用点数換算表!$E$8,現行XD用点数換算表!$F$8)))))</f>
        <v>0</v>
      </c>
      <c r="T139" s="12"/>
      <c r="U139" s="14">
        <f>IF(T139="",0,IF(T139="優勝",現行XD用点数換算表!$B$13,IF(T139="準優勝",現行XD用点数換算表!$C$13,IF(T139="ベスト4",現行XD用点数換算表!$D$13,現行XD用点数換算表!$E$13))))</f>
        <v>0</v>
      </c>
      <c r="V139" s="12"/>
      <c r="W139" s="8">
        <f>IF(V139="",0,IF(V139="優勝",現行XD用点数換算表!$B$14,IF(V139="準優勝",現行XD用点数換算表!$C$14,IF(V139="ベスト4",現行XD用点数換算表!$D$14,現行XD用点数換算表!$E$14))))</f>
        <v>0</v>
      </c>
      <c r="X139" s="12"/>
      <c r="Y139" s="8">
        <f>IF(X139="",0,IF(X139="優勝",[5]現行XD用点数換算表!$B$15,IF(X139="準優勝",[5]現行XD用点数換算表!$C$15,IF(X139="ベスト4",[5]現行XD用点数換算表!$D$15,IF(X139="ベスト8",[5]現行XD用点数換算表!$E$15,IF(X139="ベスト16",[5]現行XD用点数換算表!$F$15,IF(X139="ベスト32",[5]現行XD用点数換算表!$G$15,"")))))))</f>
        <v>0</v>
      </c>
      <c r="Z139" s="12"/>
      <c r="AA139" s="8">
        <f>IF(Z139="",0,IF(Z139="優勝",現行XD用点数換算表!$B$16,IF(Z139="準優勝",現行XD用点数換算表!$C$16,IF(Z139="ベスト4",現行XD用点数換算表!$D$16,IF(Z139="ベスト8",現行XD用点数換算表!$E$16,IF(Z139="ベスト16",現行XD用点数換算表!$F$16,IF(Z139="ベスト32",現行XD用点数換算表!$G$16,"")))))))</f>
        <v>0</v>
      </c>
      <c r="AB139" s="12"/>
      <c r="AC139" s="8">
        <f>IF(AB139="",0,IF(AB139="優勝",現行XD用点数換算表!$B$17,IF(AB139="準優勝",現行XD用点数換算表!$C$17,IF(AB139="ベスト4",現行XD用点数換算表!$D$17,IF(AB139="ベスト8",現行XD用点数換算表!$E$17,IF(AB139="ベスト16",現行XD用点数換算表!$F$17,IF(AB139="ベスト32",現行XD用点数換算表!$G$17,"")))))))</f>
        <v>0</v>
      </c>
      <c r="AD139" s="12"/>
      <c r="AE139" s="8">
        <f>IF(AD139="",0,IF(AD139="優勝",現行XD用点数換算表!$B$18,IF(AD139="準優勝",現行XD用点数換算表!$C$18,IF(AD139="ベスト4",現行XD用点数換算表!$D$18,IF(AD139="ベスト8",現行XD用点数換算表!$E$18,現行XD用点数換算表!$F$18)))))</f>
        <v>0</v>
      </c>
      <c r="AF139" s="12"/>
      <c r="AG139" s="8">
        <f>IF(AF139="",0,IF(AF139="優勝",現行XD用点数換算表!$B$19,IF(AF139="準優勝",現行XD用点数換算表!$C$19,IF(AF139="ベスト4",現行XD用点数換算表!$D$19,IF(AF139="ベスト8",現行XD用点数換算表!$E$19,現行XD用点数換算表!$F$19)))))</f>
        <v>0</v>
      </c>
      <c r="AH139" s="8">
        <f t="shared" si="6"/>
        <v>0</v>
      </c>
    </row>
    <row r="140" spans="1:34" ht="15" customHeight="1" x14ac:dyDescent="0.55000000000000004">
      <c r="A140" s="12"/>
      <c r="B140" s="12"/>
      <c r="C140" s="12"/>
      <c r="D140" s="12"/>
      <c r="E140" s="12"/>
      <c r="F140" s="12"/>
      <c r="G140" s="13">
        <f>IF(F140="",0,IF(F140="優勝",現行XD用点数換算表!$B$2,IF(F140="準優勝",現行XD用点数換算表!$C$2,IF(F140="ベスト4",現行XD用点数換算表!$D$2,現行XD用点数換算表!$E$2))))</f>
        <v>0</v>
      </c>
      <c r="H140" s="12"/>
      <c r="I140" s="8">
        <f>IF(H140="",0,IF(H140="優勝",現行XD用点数換算表!$B$3,IF(H140="準優勝",現行XD用点数換算表!$C$3,IF(H140="ベスト4",現行XD用点数換算表!$D$3,現行XD用点数換算表!$E$3))))</f>
        <v>0</v>
      </c>
      <c r="J140" s="12"/>
      <c r="K140" s="8">
        <f>IF(J140="",0,IF(J140="優勝",[5]現行XD用点数換算表!$B$4,IF(J140="準優勝",[5]現行XD用点数換算表!$C$4,IF(J140="ベスト4",[5]現行XD用点数換算表!$D$4,IF(J140="ベスト8",[5]現行XD用点数換算表!$E$4,IF(J140="ベスト16",[5]現行XD用点数換算表!$F$4,IF(J140="ベスト32",[5]現行XD用点数換算表!$G$4,"")))))))</f>
        <v>0</v>
      </c>
      <c r="L140" s="12"/>
      <c r="M140" s="8">
        <f>IF(L140="",0,IF(L140="優勝",現行XD用点数換算表!$B$5,IF(L140="準優勝",現行XD用点数換算表!$C$5,IF(L140="ベスト4",現行XD用点数換算表!$D$5,IF(L140="ベスト8",現行XD用点数換算表!$E$5,IF(L140="ベスト16",現行XD用点数換算表!$F$5,IF(L140="ベスト32",現行XD用点数換算表!$G$5,"")))))))</f>
        <v>0</v>
      </c>
      <c r="N140" s="12"/>
      <c r="O140" s="8">
        <f>IF(N140="",0,IF(N140="優勝",現行XD用点数換算表!$B$6,IF(N140="準優勝",現行XD用点数換算表!$C$6,IF(N140="ベスト4",現行XD用点数換算表!$D$6,IF(N140="ベスト8",現行XD用点数換算表!$E$6,IF(N140="ベスト16",現行XD用点数換算表!$F$6,IF(N140="ベスト32",現行XD用点数換算表!$G$6,"")))))))</f>
        <v>0</v>
      </c>
      <c r="P140" s="12"/>
      <c r="Q140" s="8">
        <f>IF(P140="",0,IF(P140="優勝",現行XD用点数換算表!$B$7,IF(P140="準優勝",現行XD用点数換算表!$C$7,IF(P140="ベスト4",現行XD用点数換算表!$D$7,IF(P140="ベスト8",現行XD用点数換算表!$E$7,現行XD用点数換算表!$F$7)))))</f>
        <v>0</v>
      </c>
      <c r="R140" s="12"/>
      <c r="S140" s="8">
        <f>IF(R140="",0,IF(R140="優勝",現行XD用点数換算表!$B$8,IF(R140="準優勝",現行XD用点数換算表!$C$8,IF(R140="ベスト4",現行XD用点数換算表!$D$8,IF(R140="ベスト8",現行XD用点数換算表!$E$8,現行XD用点数換算表!$F$8)))))</f>
        <v>0</v>
      </c>
      <c r="T140" s="12"/>
      <c r="U140" s="14">
        <f>IF(T140="",0,IF(T140="優勝",現行XD用点数換算表!$B$13,IF(T140="準優勝",現行XD用点数換算表!$C$13,IF(T140="ベスト4",現行XD用点数換算表!$D$13,現行XD用点数換算表!$E$13))))</f>
        <v>0</v>
      </c>
      <c r="V140" s="12"/>
      <c r="W140" s="8">
        <f>IF(V140="",0,IF(V140="優勝",現行XD用点数換算表!$B$14,IF(V140="準優勝",現行XD用点数換算表!$C$14,IF(V140="ベスト4",現行XD用点数換算表!$D$14,現行XD用点数換算表!$E$14))))</f>
        <v>0</v>
      </c>
      <c r="X140" s="12"/>
      <c r="Y140" s="8">
        <f>IF(X140="",0,IF(X140="優勝",[5]現行XD用点数換算表!$B$15,IF(X140="準優勝",[5]現行XD用点数換算表!$C$15,IF(X140="ベスト4",[5]現行XD用点数換算表!$D$15,IF(X140="ベスト8",[5]現行XD用点数換算表!$E$15,IF(X140="ベスト16",[5]現行XD用点数換算表!$F$15,IF(X140="ベスト32",[5]現行XD用点数換算表!$G$15,"")))))))</f>
        <v>0</v>
      </c>
      <c r="Z140" s="12"/>
      <c r="AA140" s="8">
        <f>IF(Z140="",0,IF(Z140="優勝",現行XD用点数換算表!$B$16,IF(Z140="準優勝",現行XD用点数換算表!$C$16,IF(Z140="ベスト4",現行XD用点数換算表!$D$16,IF(Z140="ベスト8",現行XD用点数換算表!$E$16,IF(Z140="ベスト16",現行XD用点数換算表!$F$16,IF(Z140="ベスト32",現行XD用点数換算表!$G$16,"")))))))</f>
        <v>0</v>
      </c>
      <c r="AB140" s="12"/>
      <c r="AC140" s="8">
        <f>IF(AB140="",0,IF(AB140="優勝",現行XD用点数換算表!$B$17,IF(AB140="準優勝",現行XD用点数換算表!$C$17,IF(AB140="ベスト4",現行XD用点数換算表!$D$17,IF(AB140="ベスト8",現行XD用点数換算表!$E$17,IF(AB140="ベスト16",現行XD用点数換算表!$F$17,IF(AB140="ベスト32",現行XD用点数換算表!$G$17,"")))))))</f>
        <v>0</v>
      </c>
      <c r="AD140" s="12"/>
      <c r="AE140" s="8">
        <f>IF(AD140="",0,IF(AD140="優勝",現行XD用点数換算表!$B$18,IF(AD140="準優勝",現行XD用点数換算表!$C$18,IF(AD140="ベスト4",現行XD用点数換算表!$D$18,IF(AD140="ベスト8",現行XD用点数換算表!$E$18,現行XD用点数換算表!$F$18)))))</f>
        <v>0</v>
      </c>
      <c r="AF140" s="12"/>
      <c r="AG140" s="8">
        <f>IF(AF140="",0,IF(AF140="優勝",現行XD用点数換算表!$B$19,IF(AF140="準優勝",現行XD用点数換算表!$C$19,IF(AF140="ベスト4",現行XD用点数換算表!$D$19,IF(AF140="ベスト8",現行XD用点数換算表!$E$19,現行XD用点数換算表!$F$19)))))</f>
        <v>0</v>
      </c>
      <c r="AH140" s="8">
        <f t="shared" si="6"/>
        <v>0</v>
      </c>
    </row>
    <row r="141" spans="1:34" ht="15" customHeight="1" x14ac:dyDescent="0.55000000000000004">
      <c r="A141" s="12"/>
      <c r="B141" s="12"/>
      <c r="C141" s="12"/>
      <c r="D141" s="12"/>
      <c r="E141" s="12"/>
      <c r="F141" s="12"/>
      <c r="G141" s="13">
        <f>IF(F141="",0,IF(F141="優勝",現行XD用点数換算表!$B$2,IF(F141="準優勝",現行XD用点数換算表!$C$2,IF(F141="ベスト4",現行XD用点数換算表!$D$2,現行XD用点数換算表!$E$2))))</f>
        <v>0</v>
      </c>
      <c r="H141" s="12"/>
      <c r="I141" s="8">
        <f>IF(H141="",0,IF(H141="優勝",現行XD用点数換算表!$B$3,IF(H141="準優勝",現行XD用点数換算表!$C$3,IF(H141="ベスト4",現行XD用点数換算表!$D$3,現行XD用点数換算表!$E$3))))</f>
        <v>0</v>
      </c>
      <c r="J141" s="12"/>
      <c r="K141" s="8">
        <f>IF(J141="",0,IF(J141="優勝",[5]現行XD用点数換算表!$B$4,IF(J141="準優勝",[5]現行XD用点数換算表!$C$4,IF(J141="ベスト4",[5]現行XD用点数換算表!$D$4,IF(J141="ベスト8",[5]現行XD用点数換算表!$E$4,IF(J141="ベスト16",[5]現行XD用点数換算表!$F$4,IF(J141="ベスト32",[5]現行XD用点数換算表!$G$4,"")))))))</f>
        <v>0</v>
      </c>
      <c r="L141" s="12"/>
      <c r="M141" s="8">
        <f>IF(L141="",0,IF(L141="優勝",現行XD用点数換算表!$B$5,IF(L141="準優勝",現行XD用点数換算表!$C$5,IF(L141="ベスト4",現行XD用点数換算表!$D$5,IF(L141="ベスト8",現行XD用点数換算表!$E$5,IF(L141="ベスト16",現行XD用点数換算表!$F$5,IF(L141="ベスト32",現行XD用点数換算表!$G$5,"")))))))</f>
        <v>0</v>
      </c>
      <c r="N141" s="12"/>
      <c r="O141" s="8">
        <f>IF(N141="",0,IF(N141="優勝",現行XD用点数換算表!$B$6,IF(N141="準優勝",現行XD用点数換算表!$C$6,IF(N141="ベスト4",現行XD用点数換算表!$D$6,IF(N141="ベスト8",現行XD用点数換算表!$E$6,IF(N141="ベスト16",現行XD用点数換算表!$F$6,IF(N141="ベスト32",現行XD用点数換算表!$G$6,"")))))))</f>
        <v>0</v>
      </c>
      <c r="P141" s="12"/>
      <c r="Q141" s="8">
        <f>IF(P141="",0,IF(P141="優勝",現行XD用点数換算表!$B$7,IF(P141="準優勝",現行XD用点数換算表!$C$7,IF(P141="ベスト4",現行XD用点数換算表!$D$7,IF(P141="ベスト8",現行XD用点数換算表!$E$7,現行XD用点数換算表!$F$7)))))</f>
        <v>0</v>
      </c>
      <c r="R141" s="12"/>
      <c r="S141" s="8">
        <f>IF(R141="",0,IF(R141="優勝",現行XD用点数換算表!$B$8,IF(R141="準優勝",現行XD用点数換算表!$C$8,IF(R141="ベスト4",現行XD用点数換算表!$D$8,IF(R141="ベスト8",現行XD用点数換算表!$E$8,現行XD用点数換算表!$F$8)))))</f>
        <v>0</v>
      </c>
      <c r="T141" s="12"/>
      <c r="U141" s="14">
        <f>IF(T141="",0,IF(T141="優勝",現行XD用点数換算表!$B$13,IF(T141="準優勝",現行XD用点数換算表!$C$13,IF(T141="ベスト4",現行XD用点数換算表!$D$13,現行XD用点数換算表!$E$13))))</f>
        <v>0</v>
      </c>
      <c r="V141" s="12"/>
      <c r="W141" s="8">
        <f>IF(V141="",0,IF(V141="優勝",現行XD用点数換算表!$B$14,IF(V141="準優勝",現行XD用点数換算表!$C$14,IF(V141="ベスト4",現行XD用点数換算表!$D$14,現行XD用点数換算表!$E$14))))</f>
        <v>0</v>
      </c>
      <c r="X141" s="12"/>
      <c r="Y141" s="8">
        <f>IF(X141="",0,IF(X141="優勝",[5]現行XD用点数換算表!$B$15,IF(X141="準優勝",[5]現行XD用点数換算表!$C$15,IF(X141="ベスト4",[5]現行XD用点数換算表!$D$15,IF(X141="ベスト8",[5]現行XD用点数換算表!$E$15,IF(X141="ベスト16",[5]現行XD用点数換算表!$F$15,IF(X141="ベスト32",[5]現行XD用点数換算表!$G$15,"")))))))</f>
        <v>0</v>
      </c>
      <c r="Z141" s="12"/>
      <c r="AA141" s="8">
        <f>IF(Z141="",0,IF(Z141="優勝",現行XD用点数換算表!$B$16,IF(Z141="準優勝",現行XD用点数換算表!$C$16,IF(Z141="ベスト4",現行XD用点数換算表!$D$16,IF(Z141="ベスト8",現行XD用点数換算表!$E$16,IF(Z141="ベスト16",現行XD用点数換算表!$F$16,IF(Z141="ベスト32",現行XD用点数換算表!$G$16,"")))))))</f>
        <v>0</v>
      </c>
      <c r="AB141" s="12"/>
      <c r="AC141" s="8">
        <f>IF(AB141="",0,IF(AB141="優勝",現行XD用点数換算表!$B$17,IF(AB141="準優勝",現行XD用点数換算表!$C$17,IF(AB141="ベスト4",現行XD用点数換算表!$D$17,IF(AB141="ベスト8",現行XD用点数換算表!$E$17,IF(AB141="ベスト16",現行XD用点数換算表!$F$17,IF(AB141="ベスト32",現行XD用点数換算表!$G$17,"")))))))</f>
        <v>0</v>
      </c>
      <c r="AD141" s="12"/>
      <c r="AE141" s="8">
        <f>IF(AD141="",0,IF(AD141="優勝",現行XD用点数換算表!$B$18,IF(AD141="準優勝",現行XD用点数換算表!$C$18,IF(AD141="ベスト4",現行XD用点数換算表!$D$18,IF(AD141="ベスト8",現行XD用点数換算表!$E$18,現行XD用点数換算表!$F$18)))))</f>
        <v>0</v>
      </c>
      <c r="AF141" s="12"/>
      <c r="AG141" s="8">
        <f>IF(AF141="",0,IF(AF141="優勝",現行XD用点数換算表!$B$19,IF(AF141="準優勝",現行XD用点数換算表!$C$19,IF(AF141="ベスト4",現行XD用点数換算表!$D$19,IF(AF141="ベスト8",現行XD用点数換算表!$E$19,現行XD用点数換算表!$F$19)))))</f>
        <v>0</v>
      </c>
      <c r="AH141" s="8">
        <f t="shared" si="6"/>
        <v>0</v>
      </c>
    </row>
    <row r="142" spans="1:34" ht="15" customHeight="1" x14ac:dyDescent="0.55000000000000004">
      <c r="A142" s="12"/>
      <c r="B142" s="12"/>
      <c r="C142" s="12"/>
      <c r="D142" s="12"/>
      <c r="E142" s="12"/>
      <c r="F142" s="12"/>
      <c r="G142" s="13">
        <f>IF(F142="",0,IF(F142="優勝",現行XD用点数換算表!$B$2,IF(F142="準優勝",現行XD用点数換算表!$C$2,IF(F142="ベスト4",現行XD用点数換算表!$D$2,現行XD用点数換算表!$E$2))))</f>
        <v>0</v>
      </c>
      <c r="H142" s="12"/>
      <c r="I142" s="8">
        <f>IF(H142="",0,IF(H142="優勝",現行XD用点数換算表!$B$3,IF(H142="準優勝",現行XD用点数換算表!$C$3,IF(H142="ベスト4",現行XD用点数換算表!$D$3,現行XD用点数換算表!$E$3))))</f>
        <v>0</v>
      </c>
      <c r="J142" s="12"/>
      <c r="K142" s="8">
        <f>IF(J142="",0,IF(J142="優勝",[5]現行XD用点数換算表!$B$4,IF(J142="準優勝",[5]現行XD用点数換算表!$C$4,IF(J142="ベスト4",[5]現行XD用点数換算表!$D$4,IF(J142="ベスト8",[5]現行XD用点数換算表!$E$4,IF(J142="ベスト16",[5]現行XD用点数換算表!$F$4,IF(J142="ベスト32",[5]現行XD用点数換算表!$G$4,"")))))))</f>
        <v>0</v>
      </c>
      <c r="L142" s="12"/>
      <c r="M142" s="8">
        <f>IF(L142="",0,IF(L142="優勝",現行XD用点数換算表!$B$5,IF(L142="準優勝",現行XD用点数換算表!$C$5,IF(L142="ベスト4",現行XD用点数換算表!$D$5,IF(L142="ベスト8",現行XD用点数換算表!$E$5,IF(L142="ベスト16",現行XD用点数換算表!$F$5,IF(L142="ベスト32",現行XD用点数換算表!$G$5,"")))))))</f>
        <v>0</v>
      </c>
      <c r="N142" s="12"/>
      <c r="O142" s="8">
        <f>IF(N142="",0,IF(N142="優勝",現行XD用点数換算表!$B$6,IF(N142="準優勝",現行XD用点数換算表!$C$6,IF(N142="ベスト4",現行XD用点数換算表!$D$6,IF(N142="ベスト8",現行XD用点数換算表!$E$6,IF(N142="ベスト16",現行XD用点数換算表!$F$6,IF(N142="ベスト32",現行XD用点数換算表!$G$6,"")))))))</f>
        <v>0</v>
      </c>
      <c r="P142" s="12"/>
      <c r="Q142" s="8">
        <f>IF(P142="",0,IF(P142="優勝",現行XD用点数換算表!$B$7,IF(P142="準優勝",現行XD用点数換算表!$C$7,IF(P142="ベスト4",現行XD用点数換算表!$D$7,IF(P142="ベスト8",現行XD用点数換算表!$E$7,現行XD用点数換算表!$F$7)))))</f>
        <v>0</v>
      </c>
      <c r="R142" s="12"/>
      <c r="S142" s="8">
        <f>IF(R142="",0,IF(R142="優勝",現行XD用点数換算表!$B$8,IF(R142="準優勝",現行XD用点数換算表!$C$8,IF(R142="ベスト4",現行XD用点数換算表!$D$8,IF(R142="ベスト8",現行XD用点数換算表!$E$8,現行XD用点数換算表!$F$8)))))</f>
        <v>0</v>
      </c>
      <c r="T142" s="12"/>
      <c r="U142" s="14">
        <f>IF(T142="",0,IF(T142="優勝",現行XD用点数換算表!$B$13,IF(T142="準優勝",現行XD用点数換算表!$C$13,IF(T142="ベスト4",現行XD用点数換算表!$D$13,現行XD用点数換算表!$E$13))))</f>
        <v>0</v>
      </c>
      <c r="V142" s="12"/>
      <c r="W142" s="8">
        <f>IF(V142="",0,IF(V142="優勝",現行XD用点数換算表!$B$14,IF(V142="準優勝",現行XD用点数換算表!$C$14,IF(V142="ベスト4",現行XD用点数換算表!$D$14,現行XD用点数換算表!$E$14))))</f>
        <v>0</v>
      </c>
      <c r="X142" s="12"/>
      <c r="Y142" s="8">
        <f>IF(X142="",0,IF(X142="優勝",[5]現行XD用点数換算表!$B$15,IF(X142="準優勝",[5]現行XD用点数換算表!$C$15,IF(X142="ベスト4",[5]現行XD用点数換算表!$D$15,IF(X142="ベスト8",[5]現行XD用点数換算表!$E$15,IF(X142="ベスト16",[5]現行XD用点数換算表!$F$15,IF(X142="ベスト32",[5]現行XD用点数換算表!$G$15,"")))))))</f>
        <v>0</v>
      </c>
      <c r="Z142" s="12"/>
      <c r="AA142" s="8">
        <f>IF(Z142="",0,IF(Z142="優勝",現行XD用点数換算表!$B$16,IF(Z142="準優勝",現行XD用点数換算表!$C$16,IF(Z142="ベスト4",現行XD用点数換算表!$D$16,IF(Z142="ベスト8",現行XD用点数換算表!$E$16,IF(Z142="ベスト16",現行XD用点数換算表!$F$16,IF(Z142="ベスト32",現行XD用点数換算表!$G$16,"")))))))</f>
        <v>0</v>
      </c>
      <c r="AB142" s="12"/>
      <c r="AC142" s="8">
        <f>IF(AB142="",0,IF(AB142="優勝",現行XD用点数換算表!$B$17,IF(AB142="準優勝",現行XD用点数換算表!$C$17,IF(AB142="ベスト4",現行XD用点数換算表!$D$17,IF(AB142="ベスト8",現行XD用点数換算表!$E$17,IF(AB142="ベスト16",現行XD用点数換算表!$F$17,IF(AB142="ベスト32",現行XD用点数換算表!$G$17,"")))))))</f>
        <v>0</v>
      </c>
      <c r="AD142" s="12"/>
      <c r="AE142" s="8">
        <f>IF(AD142="",0,IF(AD142="優勝",現行XD用点数換算表!$B$18,IF(AD142="準優勝",現行XD用点数換算表!$C$18,IF(AD142="ベスト4",現行XD用点数換算表!$D$18,IF(AD142="ベスト8",現行XD用点数換算表!$E$18,現行XD用点数換算表!$F$18)))))</f>
        <v>0</v>
      </c>
      <c r="AF142" s="12"/>
      <c r="AG142" s="8">
        <f>IF(AF142="",0,IF(AF142="優勝",現行XD用点数換算表!$B$19,IF(AF142="準優勝",現行XD用点数換算表!$C$19,IF(AF142="ベスト4",現行XD用点数換算表!$D$19,IF(AF142="ベスト8",現行XD用点数換算表!$E$19,現行XD用点数換算表!$F$19)))))</f>
        <v>0</v>
      </c>
      <c r="AH142" s="8">
        <f t="shared" si="6"/>
        <v>0</v>
      </c>
    </row>
    <row r="143" spans="1:34" ht="15" customHeight="1" x14ac:dyDescent="0.55000000000000004">
      <c r="A143" s="12"/>
      <c r="B143" s="12"/>
      <c r="C143" s="12"/>
      <c r="D143" s="12"/>
      <c r="E143" s="12"/>
      <c r="F143" s="12"/>
      <c r="G143" s="13">
        <f>IF(F143="",0,IF(F143="優勝",現行XD用点数換算表!$B$2,IF(F143="準優勝",現行XD用点数換算表!$C$2,IF(F143="ベスト4",現行XD用点数換算表!$D$2,現行XD用点数換算表!$E$2))))</f>
        <v>0</v>
      </c>
      <c r="H143" s="12"/>
      <c r="I143" s="8">
        <f>IF(H143="",0,IF(H143="優勝",現行XD用点数換算表!$B$3,IF(H143="準優勝",現行XD用点数換算表!$C$3,IF(H143="ベスト4",現行XD用点数換算表!$D$3,現行XD用点数換算表!$E$3))))</f>
        <v>0</v>
      </c>
      <c r="J143" s="12"/>
      <c r="K143" s="8">
        <f>IF(J143="",0,IF(J143="優勝",[5]現行XD用点数換算表!$B$4,IF(J143="準優勝",[5]現行XD用点数換算表!$C$4,IF(J143="ベスト4",[5]現行XD用点数換算表!$D$4,IF(J143="ベスト8",[5]現行XD用点数換算表!$E$4,IF(J143="ベスト16",[5]現行XD用点数換算表!$F$4,IF(J143="ベスト32",[5]現行XD用点数換算表!$G$4,"")))))))</f>
        <v>0</v>
      </c>
      <c r="L143" s="12"/>
      <c r="M143" s="8">
        <f>IF(L143="",0,IF(L143="優勝",現行XD用点数換算表!$B$5,IF(L143="準優勝",現行XD用点数換算表!$C$5,IF(L143="ベスト4",現行XD用点数換算表!$D$5,IF(L143="ベスト8",現行XD用点数換算表!$E$5,IF(L143="ベスト16",現行XD用点数換算表!$F$5,IF(L143="ベスト32",現行XD用点数換算表!$G$5,"")))))))</f>
        <v>0</v>
      </c>
      <c r="N143" s="12"/>
      <c r="O143" s="8">
        <f>IF(N143="",0,IF(N143="優勝",現行XD用点数換算表!$B$6,IF(N143="準優勝",現行XD用点数換算表!$C$6,IF(N143="ベスト4",現行XD用点数換算表!$D$6,IF(N143="ベスト8",現行XD用点数換算表!$E$6,IF(N143="ベスト16",現行XD用点数換算表!$F$6,IF(N143="ベスト32",現行XD用点数換算表!$G$6,"")))))))</f>
        <v>0</v>
      </c>
      <c r="P143" s="12"/>
      <c r="Q143" s="8">
        <f>IF(P143="",0,IF(P143="優勝",現行XD用点数換算表!$B$7,IF(P143="準優勝",現行XD用点数換算表!$C$7,IF(P143="ベスト4",現行XD用点数換算表!$D$7,IF(P143="ベスト8",現行XD用点数換算表!$E$7,現行XD用点数換算表!$F$7)))))</f>
        <v>0</v>
      </c>
      <c r="R143" s="12"/>
      <c r="S143" s="8">
        <f>IF(R143="",0,IF(R143="優勝",現行XD用点数換算表!$B$8,IF(R143="準優勝",現行XD用点数換算表!$C$8,IF(R143="ベスト4",現行XD用点数換算表!$D$8,IF(R143="ベスト8",現行XD用点数換算表!$E$8,現行XD用点数換算表!$F$8)))))</f>
        <v>0</v>
      </c>
      <c r="T143" s="12"/>
      <c r="U143" s="14">
        <f>IF(T143="",0,IF(T143="優勝",現行XD用点数換算表!$B$13,IF(T143="準優勝",現行XD用点数換算表!$C$13,IF(T143="ベスト4",現行XD用点数換算表!$D$13,現行XD用点数換算表!$E$13))))</f>
        <v>0</v>
      </c>
      <c r="V143" s="12"/>
      <c r="W143" s="8">
        <f>IF(V143="",0,IF(V143="優勝",現行XD用点数換算表!$B$14,IF(V143="準優勝",現行XD用点数換算表!$C$14,IF(V143="ベスト4",現行XD用点数換算表!$D$14,現行XD用点数換算表!$E$14))))</f>
        <v>0</v>
      </c>
      <c r="X143" s="12"/>
      <c r="Y143" s="8">
        <f>IF(X143="",0,IF(X143="優勝",[5]現行XD用点数換算表!$B$15,IF(X143="準優勝",[5]現行XD用点数換算表!$C$15,IF(X143="ベスト4",[5]現行XD用点数換算表!$D$15,IF(X143="ベスト8",[5]現行XD用点数換算表!$E$15,IF(X143="ベスト16",[5]現行XD用点数換算表!$F$15,IF(X143="ベスト32",[5]現行XD用点数換算表!$G$15,"")))))))</f>
        <v>0</v>
      </c>
      <c r="Z143" s="12"/>
      <c r="AA143" s="8">
        <f>IF(Z143="",0,IF(Z143="優勝",現行XD用点数換算表!$B$16,IF(Z143="準優勝",現行XD用点数換算表!$C$16,IF(Z143="ベスト4",現行XD用点数換算表!$D$16,IF(Z143="ベスト8",現行XD用点数換算表!$E$16,IF(Z143="ベスト16",現行XD用点数換算表!$F$16,IF(Z143="ベスト32",現行XD用点数換算表!$G$16,"")))))))</f>
        <v>0</v>
      </c>
      <c r="AB143" s="12"/>
      <c r="AC143" s="8">
        <f>IF(AB143="",0,IF(AB143="優勝",現行XD用点数換算表!$B$17,IF(AB143="準優勝",現行XD用点数換算表!$C$17,IF(AB143="ベスト4",現行XD用点数換算表!$D$17,IF(AB143="ベスト8",現行XD用点数換算表!$E$17,IF(AB143="ベスト16",現行XD用点数換算表!$F$17,IF(AB143="ベスト32",現行XD用点数換算表!$G$17,"")))))))</f>
        <v>0</v>
      </c>
      <c r="AD143" s="12"/>
      <c r="AE143" s="8">
        <f>IF(AD143="",0,IF(AD143="優勝",現行XD用点数換算表!$B$18,IF(AD143="準優勝",現行XD用点数換算表!$C$18,IF(AD143="ベスト4",現行XD用点数換算表!$D$18,IF(AD143="ベスト8",現行XD用点数換算表!$E$18,現行XD用点数換算表!$F$18)))))</f>
        <v>0</v>
      </c>
      <c r="AF143" s="12"/>
      <c r="AG143" s="8">
        <f>IF(AF143="",0,IF(AF143="優勝",現行XD用点数換算表!$B$19,IF(AF143="準優勝",現行XD用点数換算表!$C$19,IF(AF143="ベスト4",現行XD用点数換算表!$D$19,IF(AF143="ベスト8",現行XD用点数換算表!$E$19,現行XD用点数換算表!$F$19)))))</f>
        <v>0</v>
      </c>
      <c r="AH143" s="8">
        <f t="shared" si="6"/>
        <v>0</v>
      </c>
    </row>
    <row r="144" spans="1:34" ht="15" customHeight="1" x14ac:dyDescent="0.55000000000000004">
      <c r="A144" s="12"/>
      <c r="B144" s="12"/>
      <c r="C144" s="12"/>
      <c r="D144" s="12"/>
      <c r="E144" s="12"/>
      <c r="F144" s="12"/>
      <c r="G144" s="13">
        <f>IF(F144="",0,IF(F144="優勝",現行XD用点数換算表!$B$2,IF(F144="準優勝",現行XD用点数換算表!$C$2,IF(F144="ベスト4",現行XD用点数換算表!$D$2,現行XD用点数換算表!$E$2))))</f>
        <v>0</v>
      </c>
      <c r="H144" s="12"/>
      <c r="I144" s="8">
        <f>IF(H144="",0,IF(H144="優勝",現行XD用点数換算表!$B$3,IF(H144="準優勝",現行XD用点数換算表!$C$3,IF(H144="ベスト4",現行XD用点数換算表!$D$3,現行XD用点数換算表!$E$3))))</f>
        <v>0</v>
      </c>
      <c r="J144" s="12"/>
      <c r="K144" s="8">
        <f>IF(J144="",0,IF(J144="優勝",[5]現行XD用点数換算表!$B$4,IF(J144="準優勝",[5]現行XD用点数換算表!$C$4,IF(J144="ベスト4",[5]現行XD用点数換算表!$D$4,IF(J144="ベスト8",[5]現行XD用点数換算表!$E$4,IF(J144="ベスト16",[5]現行XD用点数換算表!$F$4,IF(J144="ベスト32",[5]現行XD用点数換算表!$G$4,"")))))))</f>
        <v>0</v>
      </c>
      <c r="L144" s="12"/>
      <c r="M144" s="8">
        <f>IF(L144="",0,IF(L144="優勝",現行XD用点数換算表!$B$5,IF(L144="準優勝",現行XD用点数換算表!$C$5,IF(L144="ベスト4",現行XD用点数換算表!$D$5,IF(L144="ベスト8",現行XD用点数換算表!$E$5,IF(L144="ベスト16",現行XD用点数換算表!$F$5,IF(L144="ベスト32",現行XD用点数換算表!$G$5,"")))))))</f>
        <v>0</v>
      </c>
      <c r="N144" s="12"/>
      <c r="O144" s="8">
        <f>IF(N144="",0,IF(N144="優勝",現行XD用点数換算表!$B$6,IF(N144="準優勝",現行XD用点数換算表!$C$6,IF(N144="ベスト4",現行XD用点数換算表!$D$6,IF(N144="ベスト8",現行XD用点数換算表!$E$6,IF(N144="ベスト16",現行XD用点数換算表!$F$6,IF(N144="ベスト32",現行XD用点数換算表!$G$6,"")))))))</f>
        <v>0</v>
      </c>
      <c r="P144" s="12"/>
      <c r="Q144" s="8">
        <f>IF(P144="",0,IF(P144="優勝",現行XD用点数換算表!$B$7,IF(P144="準優勝",現行XD用点数換算表!$C$7,IF(P144="ベスト4",現行XD用点数換算表!$D$7,IF(P144="ベスト8",現行XD用点数換算表!$E$7,現行XD用点数換算表!$F$7)))))</f>
        <v>0</v>
      </c>
      <c r="R144" s="12"/>
      <c r="S144" s="8">
        <f>IF(R144="",0,IF(R144="優勝",現行XD用点数換算表!$B$8,IF(R144="準優勝",現行XD用点数換算表!$C$8,IF(R144="ベスト4",現行XD用点数換算表!$D$8,IF(R144="ベスト8",現行XD用点数換算表!$E$8,現行XD用点数換算表!$F$8)))))</f>
        <v>0</v>
      </c>
      <c r="T144" s="12"/>
      <c r="U144" s="14">
        <f>IF(T144="",0,IF(T144="優勝",現行XD用点数換算表!$B$13,IF(T144="準優勝",現行XD用点数換算表!$C$13,IF(T144="ベスト4",現行XD用点数換算表!$D$13,現行XD用点数換算表!$E$13))))</f>
        <v>0</v>
      </c>
      <c r="V144" s="12"/>
      <c r="W144" s="8">
        <f>IF(V144="",0,IF(V144="優勝",現行XD用点数換算表!$B$14,IF(V144="準優勝",現行XD用点数換算表!$C$14,IF(V144="ベスト4",現行XD用点数換算表!$D$14,現行XD用点数換算表!$E$14))))</f>
        <v>0</v>
      </c>
      <c r="X144" s="12"/>
      <c r="Y144" s="8">
        <f>IF(X144="",0,IF(X144="優勝",[5]現行XD用点数換算表!$B$15,IF(X144="準優勝",[5]現行XD用点数換算表!$C$15,IF(X144="ベスト4",[5]現行XD用点数換算表!$D$15,IF(X144="ベスト8",[5]現行XD用点数換算表!$E$15,IF(X144="ベスト16",[5]現行XD用点数換算表!$F$15,IF(X144="ベスト32",[5]現行XD用点数換算表!$G$15,"")))))))</f>
        <v>0</v>
      </c>
      <c r="Z144" s="12"/>
      <c r="AA144" s="8">
        <f>IF(Z144="",0,IF(Z144="優勝",現行XD用点数換算表!$B$16,IF(Z144="準優勝",現行XD用点数換算表!$C$16,IF(Z144="ベスト4",現行XD用点数換算表!$D$16,IF(Z144="ベスト8",現行XD用点数換算表!$E$16,IF(Z144="ベスト16",現行XD用点数換算表!$F$16,IF(Z144="ベスト32",現行XD用点数換算表!$G$16,"")))))))</f>
        <v>0</v>
      </c>
      <c r="AB144" s="12"/>
      <c r="AC144" s="8">
        <f>IF(AB144="",0,IF(AB144="優勝",現行XD用点数換算表!$B$17,IF(AB144="準優勝",現行XD用点数換算表!$C$17,IF(AB144="ベスト4",現行XD用点数換算表!$D$17,IF(AB144="ベスト8",現行XD用点数換算表!$E$17,IF(AB144="ベスト16",現行XD用点数換算表!$F$17,IF(AB144="ベスト32",現行XD用点数換算表!$G$17,"")))))))</f>
        <v>0</v>
      </c>
      <c r="AD144" s="12"/>
      <c r="AE144" s="8">
        <f>IF(AD144="",0,IF(AD144="優勝",現行XD用点数換算表!$B$18,IF(AD144="準優勝",現行XD用点数換算表!$C$18,IF(AD144="ベスト4",現行XD用点数換算表!$D$18,IF(AD144="ベスト8",現行XD用点数換算表!$E$18,現行XD用点数換算表!$F$18)))))</f>
        <v>0</v>
      </c>
      <c r="AF144" s="12"/>
      <c r="AG144" s="8">
        <f>IF(AF144="",0,IF(AF144="優勝",現行XD用点数換算表!$B$19,IF(AF144="準優勝",現行XD用点数換算表!$C$19,IF(AF144="ベスト4",現行XD用点数換算表!$D$19,IF(AF144="ベスト8",現行XD用点数換算表!$E$19,現行XD用点数換算表!$F$19)))))</f>
        <v>0</v>
      </c>
      <c r="AH144" s="8">
        <f t="shared" si="6"/>
        <v>0</v>
      </c>
    </row>
    <row r="145" spans="1:34" ht="15" customHeight="1" x14ac:dyDescent="0.55000000000000004">
      <c r="A145" s="12"/>
      <c r="B145" s="12"/>
      <c r="C145" s="12"/>
      <c r="D145" s="12"/>
      <c r="E145" s="12"/>
      <c r="F145" s="12"/>
      <c r="G145" s="13">
        <f>IF(F145="",0,IF(F145="優勝",現行XD用点数換算表!$B$2,IF(F145="準優勝",現行XD用点数換算表!$C$2,IF(F145="ベスト4",現行XD用点数換算表!$D$2,現行XD用点数換算表!$E$2))))</f>
        <v>0</v>
      </c>
      <c r="H145" s="12"/>
      <c r="I145" s="8">
        <f>IF(H145="",0,IF(H145="優勝",現行XD用点数換算表!$B$3,IF(H145="準優勝",現行XD用点数換算表!$C$3,IF(H145="ベスト4",現行XD用点数換算表!$D$3,現行XD用点数換算表!$E$3))))</f>
        <v>0</v>
      </c>
      <c r="J145" s="12"/>
      <c r="K145" s="8">
        <f>IF(J145="",0,IF(J145="優勝",[5]現行XD用点数換算表!$B$4,IF(J145="準優勝",[5]現行XD用点数換算表!$C$4,IF(J145="ベスト4",[5]現行XD用点数換算表!$D$4,IF(J145="ベスト8",[5]現行XD用点数換算表!$E$4,IF(J145="ベスト16",[5]現行XD用点数換算表!$F$4,IF(J145="ベスト32",[5]現行XD用点数換算表!$G$4,"")))))))</f>
        <v>0</v>
      </c>
      <c r="L145" s="12"/>
      <c r="M145" s="8">
        <f>IF(L145="",0,IF(L145="優勝",現行XD用点数換算表!$B$5,IF(L145="準優勝",現行XD用点数換算表!$C$5,IF(L145="ベスト4",現行XD用点数換算表!$D$5,IF(L145="ベスト8",現行XD用点数換算表!$E$5,IF(L145="ベスト16",現行XD用点数換算表!$F$5,IF(L145="ベスト32",現行XD用点数換算表!$G$5,"")))))))</f>
        <v>0</v>
      </c>
      <c r="N145" s="12"/>
      <c r="O145" s="8">
        <f>IF(N145="",0,IF(N145="優勝",現行XD用点数換算表!$B$6,IF(N145="準優勝",現行XD用点数換算表!$C$6,IF(N145="ベスト4",現行XD用点数換算表!$D$6,IF(N145="ベスト8",現行XD用点数換算表!$E$6,IF(N145="ベスト16",現行XD用点数換算表!$F$6,IF(N145="ベスト32",現行XD用点数換算表!$G$6,"")))))))</f>
        <v>0</v>
      </c>
      <c r="P145" s="12"/>
      <c r="Q145" s="8">
        <f>IF(P145="",0,IF(P145="優勝",現行XD用点数換算表!$B$7,IF(P145="準優勝",現行XD用点数換算表!$C$7,IF(P145="ベスト4",現行XD用点数換算表!$D$7,IF(P145="ベスト8",現行XD用点数換算表!$E$7,現行XD用点数換算表!$F$7)))))</f>
        <v>0</v>
      </c>
      <c r="R145" s="12"/>
      <c r="S145" s="8">
        <f>IF(R145="",0,IF(R145="優勝",現行XD用点数換算表!$B$8,IF(R145="準優勝",現行XD用点数換算表!$C$8,IF(R145="ベスト4",現行XD用点数換算表!$D$8,IF(R145="ベスト8",現行XD用点数換算表!$E$8,現行XD用点数換算表!$F$8)))))</f>
        <v>0</v>
      </c>
      <c r="T145" s="12"/>
      <c r="U145" s="14">
        <f>IF(T145="",0,IF(T145="優勝",現行XD用点数換算表!$B$13,IF(T145="準優勝",現行XD用点数換算表!$C$13,IF(T145="ベスト4",現行XD用点数換算表!$D$13,現行XD用点数換算表!$E$13))))</f>
        <v>0</v>
      </c>
      <c r="V145" s="12"/>
      <c r="W145" s="8">
        <f>IF(V145="",0,IF(V145="優勝",現行XD用点数換算表!$B$14,IF(V145="準優勝",現行XD用点数換算表!$C$14,IF(V145="ベスト4",現行XD用点数換算表!$D$14,現行XD用点数換算表!$E$14))))</f>
        <v>0</v>
      </c>
      <c r="X145" s="12"/>
      <c r="Y145" s="8">
        <f>IF(X145="",0,IF(X145="優勝",[5]現行XD用点数換算表!$B$15,IF(X145="準優勝",[5]現行XD用点数換算表!$C$15,IF(X145="ベスト4",[5]現行XD用点数換算表!$D$15,IF(X145="ベスト8",[5]現行XD用点数換算表!$E$15,IF(X145="ベスト16",[5]現行XD用点数換算表!$F$15,IF(X145="ベスト32",[5]現行XD用点数換算表!$G$15,"")))))))</f>
        <v>0</v>
      </c>
      <c r="Z145" s="12"/>
      <c r="AA145" s="8">
        <f>IF(Z145="",0,IF(Z145="優勝",現行XD用点数換算表!$B$16,IF(Z145="準優勝",現行XD用点数換算表!$C$16,IF(Z145="ベスト4",現行XD用点数換算表!$D$16,IF(Z145="ベスト8",現行XD用点数換算表!$E$16,IF(Z145="ベスト16",現行XD用点数換算表!$F$16,IF(Z145="ベスト32",現行XD用点数換算表!$G$16,"")))))))</f>
        <v>0</v>
      </c>
      <c r="AB145" s="12"/>
      <c r="AC145" s="8">
        <f>IF(AB145="",0,IF(AB145="優勝",現行XD用点数換算表!$B$17,IF(AB145="準優勝",現行XD用点数換算表!$C$17,IF(AB145="ベスト4",現行XD用点数換算表!$D$17,IF(AB145="ベスト8",現行XD用点数換算表!$E$17,IF(AB145="ベスト16",現行XD用点数換算表!$F$17,IF(AB145="ベスト32",現行XD用点数換算表!$G$17,"")))))))</f>
        <v>0</v>
      </c>
      <c r="AD145" s="12"/>
      <c r="AE145" s="8">
        <f>IF(AD145="",0,IF(AD145="優勝",現行XD用点数換算表!$B$18,IF(AD145="準優勝",現行XD用点数換算表!$C$18,IF(AD145="ベスト4",現行XD用点数換算表!$D$18,IF(AD145="ベスト8",現行XD用点数換算表!$E$18,現行XD用点数換算表!$F$18)))))</f>
        <v>0</v>
      </c>
      <c r="AF145" s="12"/>
      <c r="AG145" s="8">
        <f>IF(AF145="",0,IF(AF145="優勝",現行XD用点数換算表!$B$19,IF(AF145="準優勝",現行XD用点数換算表!$C$19,IF(AF145="ベスト4",現行XD用点数換算表!$D$19,IF(AF145="ベスト8",現行XD用点数換算表!$E$19,現行XD用点数換算表!$F$19)))))</f>
        <v>0</v>
      </c>
      <c r="AH145" s="8">
        <f t="shared" si="6"/>
        <v>0</v>
      </c>
    </row>
    <row r="146" spans="1:34" ht="15" customHeight="1" x14ac:dyDescent="0.55000000000000004">
      <c r="A146" s="12"/>
      <c r="B146" s="12"/>
      <c r="C146" s="12"/>
      <c r="D146" s="12"/>
      <c r="E146" s="12"/>
      <c r="F146" s="12"/>
      <c r="G146" s="13">
        <f>IF(F146="",0,IF(F146="優勝",現行XD用点数換算表!$B$2,IF(F146="準優勝",現行XD用点数換算表!$C$2,IF(F146="ベスト4",現行XD用点数換算表!$D$2,現行XD用点数換算表!$E$2))))</f>
        <v>0</v>
      </c>
      <c r="H146" s="12"/>
      <c r="I146" s="8">
        <f>IF(H146="",0,IF(H146="優勝",現行XD用点数換算表!$B$3,IF(H146="準優勝",現行XD用点数換算表!$C$3,IF(H146="ベスト4",現行XD用点数換算表!$D$3,現行XD用点数換算表!$E$3))))</f>
        <v>0</v>
      </c>
      <c r="J146" s="12"/>
      <c r="K146" s="8">
        <f>IF(J146="",0,IF(J146="優勝",[5]現行XD用点数換算表!$B$4,IF(J146="準優勝",[5]現行XD用点数換算表!$C$4,IF(J146="ベスト4",[5]現行XD用点数換算表!$D$4,IF(J146="ベスト8",[5]現行XD用点数換算表!$E$4,IF(J146="ベスト16",[5]現行XD用点数換算表!$F$4,IF(J146="ベスト32",[5]現行XD用点数換算表!$G$4,"")))))))</f>
        <v>0</v>
      </c>
      <c r="L146" s="12"/>
      <c r="M146" s="8">
        <f>IF(L146="",0,IF(L146="優勝",現行XD用点数換算表!$B$5,IF(L146="準優勝",現行XD用点数換算表!$C$5,IF(L146="ベスト4",現行XD用点数換算表!$D$5,IF(L146="ベスト8",現行XD用点数換算表!$E$5,IF(L146="ベスト16",現行XD用点数換算表!$F$5,IF(L146="ベスト32",現行XD用点数換算表!$G$5,"")))))))</f>
        <v>0</v>
      </c>
      <c r="N146" s="12"/>
      <c r="O146" s="8">
        <f>IF(N146="",0,IF(N146="優勝",現行XD用点数換算表!$B$6,IF(N146="準優勝",現行XD用点数換算表!$C$6,IF(N146="ベスト4",現行XD用点数換算表!$D$6,IF(N146="ベスト8",現行XD用点数換算表!$E$6,IF(N146="ベスト16",現行XD用点数換算表!$F$6,IF(N146="ベスト32",現行XD用点数換算表!$G$6,"")))))))</f>
        <v>0</v>
      </c>
      <c r="P146" s="12"/>
      <c r="Q146" s="8">
        <f>IF(P146="",0,IF(P146="優勝",現行XD用点数換算表!$B$7,IF(P146="準優勝",現行XD用点数換算表!$C$7,IF(P146="ベスト4",現行XD用点数換算表!$D$7,IF(P146="ベスト8",現行XD用点数換算表!$E$7,現行XD用点数換算表!$F$7)))))</f>
        <v>0</v>
      </c>
      <c r="R146" s="12"/>
      <c r="S146" s="8">
        <f>IF(R146="",0,IF(R146="優勝",現行XD用点数換算表!$B$8,IF(R146="準優勝",現行XD用点数換算表!$C$8,IF(R146="ベスト4",現行XD用点数換算表!$D$8,IF(R146="ベスト8",現行XD用点数換算表!$E$8,現行XD用点数換算表!$F$8)))))</f>
        <v>0</v>
      </c>
      <c r="T146" s="12"/>
      <c r="U146" s="14">
        <f>IF(T146="",0,IF(T146="優勝",現行XD用点数換算表!$B$13,IF(T146="準優勝",現行XD用点数換算表!$C$13,IF(T146="ベスト4",現行XD用点数換算表!$D$13,現行XD用点数換算表!$E$13))))</f>
        <v>0</v>
      </c>
      <c r="V146" s="12"/>
      <c r="W146" s="8">
        <f>IF(V146="",0,IF(V146="優勝",現行XD用点数換算表!$B$14,IF(V146="準優勝",現行XD用点数換算表!$C$14,IF(V146="ベスト4",現行XD用点数換算表!$D$14,現行XD用点数換算表!$E$14))))</f>
        <v>0</v>
      </c>
      <c r="X146" s="12"/>
      <c r="Y146" s="8">
        <f>IF(X146="",0,IF(X146="優勝",[5]現行XD用点数換算表!$B$15,IF(X146="準優勝",[5]現行XD用点数換算表!$C$15,IF(X146="ベスト4",[5]現行XD用点数換算表!$D$15,IF(X146="ベスト8",[5]現行XD用点数換算表!$E$15,IF(X146="ベスト16",[5]現行XD用点数換算表!$F$15,IF(X146="ベスト32",[5]現行XD用点数換算表!$G$15,"")))))))</f>
        <v>0</v>
      </c>
      <c r="Z146" s="12"/>
      <c r="AA146" s="8">
        <f>IF(Z146="",0,IF(Z146="優勝",現行XD用点数換算表!$B$16,IF(Z146="準優勝",現行XD用点数換算表!$C$16,IF(Z146="ベスト4",現行XD用点数換算表!$D$16,IF(Z146="ベスト8",現行XD用点数換算表!$E$16,IF(Z146="ベスト16",現行XD用点数換算表!$F$16,IF(Z146="ベスト32",現行XD用点数換算表!$G$16,"")))))))</f>
        <v>0</v>
      </c>
      <c r="AB146" s="12"/>
      <c r="AC146" s="8">
        <f>IF(AB146="",0,IF(AB146="優勝",現行XD用点数換算表!$B$17,IF(AB146="準優勝",現行XD用点数換算表!$C$17,IF(AB146="ベスト4",現行XD用点数換算表!$D$17,IF(AB146="ベスト8",現行XD用点数換算表!$E$17,IF(AB146="ベスト16",現行XD用点数換算表!$F$17,IF(AB146="ベスト32",現行XD用点数換算表!$G$17,"")))))))</f>
        <v>0</v>
      </c>
      <c r="AD146" s="12"/>
      <c r="AE146" s="8">
        <f>IF(AD146="",0,IF(AD146="優勝",現行XD用点数換算表!$B$18,IF(AD146="準優勝",現行XD用点数換算表!$C$18,IF(AD146="ベスト4",現行XD用点数換算表!$D$18,IF(AD146="ベスト8",現行XD用点数換算表!$E$18,現行XD用点数換算表!$F$18)))))</f>
        <v>0</v>
      </c>
      <c r="AF146" s="12"/>
      <c r="AG146" s="8">
        <f>IF(AF146="",0,IF(AF146="優勝",現行XD用点数換算表!$B$19,IF(AF146="準優勝",現行XD用点数換算表!$C$19,IF(AF146="ベスト4",現行XD用点数換算表!$D$19,IF(AF146="ベスト8",現行XD用点数換算表!$E$19,現行XD用点数換算表!$F$19)))))</f>
        <v>0</v>
      </c>
      <c r="AH146" s="8">
        <f t="shared" si="6"/>
        <v>0</v>
      </c>
    </row>
    <row r="147" spans="1:34" ht="15" customHeight="1" x14ac:dyDescent="0.55000000000000004">
      <c r="A147" s="12"/>
      <c r="B147" s="12"/>
      <c r="C147" s="12"/>
      <c r="D147" s="12"/>
      <c r="E147" s="12"/>
      <c r="F147" s="12"/>
      <c r="G147" s="13">
        <f>IF(F147="",0,IF(F147="優勝",現行XD用点数換算表!$B$2,IF(F147="準優勝",現行XD用点数換算表!$C$2,IF(F147="ベスト4",現行XD用点数換算表!$D$2,現行XD用点数換算表!$E$2))))</f>
        <v>0</v>
      </c>
      <c r="H147" s="12"/>
      <c r="I147" s="8">
        <f>IF(H147="",0,IF(H147="優勝",現行XD用点数換算表!$B$3,IF(H147="準優勝",現行XD用点数換算表!$C$3,IF(H147="ベスト4",現行XD用点数換算表!$D$3,現行XD用点数換算表!$E$3))))</f>
        <v>0</v>
      </c>
      <c r="J147" s="12"/>
      <c r="K147" s="8">
        <f>IF(J147="",0,IF(J147="優勝",[5]現行XD用点数換算表!$B$4,IF(J147="準優勝",[5]現行XD用点数換算表!$C$4,IF(J147="ベスト4",[5]現行XD用点数換算表!$D$4,IF(J147="ベスト8",[5]現行XD用点数換算表!$E$4,IF(J147="ベスト16",[5]現行XD用点数換算表!$F$4,IF(J147="ベスト32",[5]現行XD用点数換算表!$G$4,"")))))))</f>
        <v>0</v>
      </c>
      <c r="L147" s="12"/>
      <c r="M147" s="8">
        <f>IF(L147="",0,IF(L147="優勝",現行XD用点数換算表!$B$5,IF(L147="準優勝",現行XD用点数換算表!$C$5,IF(L147="ベスト4",現行XD用点数換算表!$D$5,IF(L147="ベスト8",現行XD用点数換算表!$E$5,IF(L147="ベスト16",現行XD用点数換算表!$F$5,IF(L147="ベスト32",現行XD用点数換算表!$G$5,"")))))))</f>
        <v>0</v>
      </c>
      <c r="N147" s="12"/>
      <c r="O147" s="8">
        <f>IF(N147="",0,IF(N147="優勝",現行XD用点数換算表!$B$6,IF(N147="準優勝",現行XD用点数換算表!$C$6,IF(N147="ベスト4",現行XD用点数換算表!$D$6,IF(N147="ベスト8",現行XD用点数換算表!$E$6,IF(N147="ベスト16",現行XD用点数換算表!$F$6,IF(N147="ベスト32",現行XD用点数換算表!$G$6,"")))))))</f>
        <v>0</v>
      </c>
      <c r="P147" s="12"/>
      <c r="Q147" s="8">
        <f>IF(P147="",0,IF(P147="優勝",現行XD用点数換算表!$B$7,IF(P147="準優勝",現行XD用点数換算表!$C$7,IF(P147="ベスト4",現行XD用点数換算表!$D$7,IF(P147="ベスト8",現行XD用点数換算表!$E$7,現行XD用点数換算表!$F$7)))))</f>
        <v>0</v>
      </c>
      <c r="R147" s="12"/>
      <c r="S147" s="8">
        <f>IF(R147="",0,IF(R147="優勝",現行XD用点数換算表!$B$8,IF(R147="準優勝",現行XD用点数換算表!$C$8,IF(R147="ベスト4",現行XD用点数換算表!$D$8,IF(R147="ベスト8",現行XD用点数換算表!$E$8,現行XD用点数換算表!$F$8)))))</f>
        <v>0</v>
      </c>
      <c r="T147" s="12"/>
      <c r="U147" s="14">
        <f>IF(T147="",0,IF(T147="優勝",現行XD用点数換算表!$B$13,IF(T147="準優勝",現行XD用点数換算表!$C$13,IF(T147="ベスト4",現行XD用点数換算表!$D$13,現行XD用点数換算表!$E$13))))</f>
        <v>0</v>
      </c>
      <c r="V147" s="12"/>
      <c r="W147" s="8">
        <f>IF(V147="",0,IF(V147="優勝",現行XD用点数換算表!$B$14,IF(V147="準優勝",現行XD用点数換算表!$C$14,IF(V147="ベスト4",現行XD用点数換算表!$D$14,現行XD用点数換算表!$E$14))))</f>
        <v>0</v>
      </c>
      <c r="X147" s="12"/>
      <c r="Y147" s="8">
        <f>IF(X147="",0,IF(X147="優勝",[5]現行XD用点数換算表!$B$15,IF(X147="準優勝",[5]現行XD用点数換算表!$C$15,IF(X147="ベスト4",[5]現行XD用点数換算表!$D$15,IF(X147="ベスト8",[5]現行XD用点数換算表!$E$15,IF(X147="ベスト16",[5]現行XD用点数換算表!$F$15,IF(X147="ベスト32",[5]現行XD用点数換算表!$G$15,"")))))))</f>
        <v>0</v>
      </c>
      <c r="Z147" s="12"/>
      <c r="AA147" s="8">
        <f>IF(Z147="",0,IF(Z147="優勝",現行XD用点数換算表!$B$16,IF(Z147="準優勝",現行XD用点数換算表!$C$16,IF(Z147="ベスト4",現行XD用点数換算表!$D$16,IF(Z147="ベスト8",現行XD用点数換算表!$E$16,IF(Z147="ベスト16",現行XD用点数換算表!$F$16,IF(Z147="ベスト32",現行XD用点数換算表!$G$16,"")))))))</f>
        <v>0</v>
      </c>
      <c r="AB147" s="12"/>
      <c r="AC147" s="8">
        <f>IF(AB147="",0,IF(AB147="優勝",現行XD用点数換算表!$B$17,IF(AB147="準優勝",現行XD用点数換算表!$C$17,IF(AB147="ベスト4",現行XD用点数換算表!$D$17,IF(AB147="ベスト8",現行XD用点数換算表!$E$17,IF(AB147="ベスト16",現行XD用点数換算表!$F$17,IF(AB147="ベスト32",現行XD用点数換算表!$G$17,"")))))))</f>
        <v>0</v>
      </c>
      <c r="AD147" s="12"/>
      <c r="AE147" s="8">
        <f>IF(AD147="",0,IF(AD147="優勝",現行XD用点数換算表!$B$18,IF(AD147="準優勝",現行XD用点数換算表!$C$18,IF(AD147="ベスト4",現行XD用点数換算表!$D$18,IF(AD147="ベスト8",現行XD用点数換算表!$E$18,現行XD用点数換算表!$F$18)))))</f>
        <v>0</v>
      </c>
      <c r="AF147" s="12"/>
      <c r="AG147" s="8">
        <f>IF(AF147="",0,IF(AF147="優勝",現行XD用点数換算表!$B$19,IF(AF147="準優勝",現行XD用点数換算表!$C$19,IF(AF147="ベスト4",現行XD用点数換算表!$D$19,IF(AF147="ベスト8",現行XD用点数換算表!$E$19,現行XD用点数換算表!$F$19)))))</f>
        <v>0</v>
      </c>
      <c r="AH147" s="8">
        <f t="shared" si="6"/>
        <v>0</v>
      </c>
    </row>
    <row r="148" spans="1:34" ht="15" customHeight="1" x14ac:dyDescent="0.55000000000000004">
      <c r="A148" s="12"/>
      <c r="B148" s="12"/>
      <c r="C148" s="12"/>
      <c r="D148" s="12"/>
      <c r="E148" s="12"/>
      <c r="F148" s="12"/>
      <c r="G148" s="13">
        <f>IF(F148="",0,IF(F148="優勝",現行XD用点数換算表!$B$2,IF(F148="準優勝",現行XD用点数換算表!$C$2,IF(F148="ベスト4",現行XD用点数換算表!$D$2,現行XD用点数換算表!$E$2))))</f>
        <v>0</v>
      </c>
      <c r="H148" s="12"/>
      <c r="I148" s="8">
        <f>IF(H148="",0,IF(H148="優勝",現行XD用点数換算表!$B$3,IF(H148="準優勝",現行XD用点数換算表!$C$3,IF(H148="ベスト4",現行XD用点数換算表!$D$3,現行XD用点数換算表!$E$3))))</f>
        <v>0</v>
      </c>
      <c r="J148" s="12"/>
      <c r="K148" s="8">
        <f>IF(J148="",0,IF(J148="優勝",[5]現行XD用点数換算表!$B$4,IF(J148="準優勝",[5]現行XD用点数換算表!$C$4,IF(J148="ベスト4",[5]現行XD用点数換算表!$D$4,IF(J148="ベスト8",[5]現行XD用点数換算表!$E$4,IF(J148="ベスト16",[5]現行XD用点数換算表!$F$4,IF(J148="ベスト32",[5]現行XD用点数換算表!$G$4,"")))))))</f>
        <v>0</v>
      </c>
      <c r="L148" s="12"/>
      <c r="M148" s="8">
        <f>IF(L148="",0,IF(L148="優勝",現行XD用点数換算表!$B$5,IF(L148="準優勝",現行XD用点数換算表!$C$5,IF(L148="ベスト4",現行XD用点数換算表!$D$5,IF(L148="ベスト8",現行XD用点数換算表!$E$5,IF(L148="ベスト16",現行XD用点数換算表!$F$5,IF(L148="ベスト32",現行XD用点数換算表!$G$5,"")))))))</f>
        <v>0</v>
      </c>
      <c r="N148" s="12"/>
      <c r="O148" s="8">
        <f>IF(N148="",0,IF(N148="優勝",現行XD用点数換算表!$B$6,IF(N148="準優勝",現行XD用点数換算表!$C$6,IF(N148="ベスト4",現行XD用点数換算表!$D$6,IF(N148="ベスト8",現行XD用点数換算表!$E$6,IF(N148="ベスト16",現行XD用点数換算表!$F$6,IF(N148="ベスト32",現行XD用点数換算表!$G$6,"")))))))</f>
        <v>0</v>
      </c>
      <c r="P148" s="12"/>
      <c r="Q148" s="8">
        <f>IF(P148="",0,IF(P148="優勝",現行XD用点数換算表!$B$7,IF(P148="準優勝",現行XD用点数換算表!$C$7,IF(P148="ベスト4",現行XD用点数換算表!$D$7,IF(P148="ベスト8",現行XD用点数換算表!$E$7,現行XD用点数換算表!$F$7)))))</f>
        <v>0</v>
      </c>
      <c r="R148" s="12"/>
      <c r="S148" s="8">
        <f>IF(R148="",0,IF(R148="優勝",現行XD用点数換算表!$B$8,IF(R148="準優勝",現行XD用点数換算表!$C$8,IF(R148="ベスト4",現行XD用点数換算表!$D$8,IF(R148="ベスト8",現行XD用点数換算表!$E$8,現行XD用点数換算表!$F$8)))))</f>
        <v>0</v>
      </c>
      <c r="T148" s="12"/>
      <c r="U148" s="14">
        <f>IF(T148="",0,IF(T148="優勝",現行XD用点数換算表!$B$13,IF(T148="準優勝",現行XD用点数換算表!$C$13,IF(T148="ベスト4",現行XD用点数換算表!$D$13,現行XD用点数換算表!$E$13))))</f>
        <v>0</v>
      </c>
      <c r="V148" s="12"/>
      <c r="W148" s="8">
        <f>IF(V148="",0,IF(V148="優勝",現行XD用点数換算表!$B$14,IF(V148="準優勝",現行XD用点数換算表!$C$14,IF(V148="ベスト4",現行XD用点数換算表!$D$14,現行XD用点数換算表!$E$14))))</f>
        <v>0</v>
      </c>
      <c r="X148" s="12"/>
      <c r="Y148" s="8">
        <f>IF(X148="",0,IF(X148="優勝",[5]現行XD用点数換算表!$B$15,IF(X148="準優勝",[5]現行XD用点数換算表!$C$15,IF(X148="ベスト4",[5]現行XD用点数換算表!$D$15,IF(X148="ベスト8",[5]現行XD用点数換算表!$E$15,IF(X148="ベスト16",[5]現行XD用点数換算表!$F$15,IF(X148="ベスト32",[5]現行XD用点数換算表!$G$15,"")))))))</f>
        <v>0</v>
      </c>
      <c r="Z148" s="12"/>
      <c r="AA148" s="8">
        <f>IF(Z148="",0,IF(Z148="優勝",現行XD用点数換算表!$B$16,IF(Z148="準優勝",現行XD用点数換算表!$C$16,IF(Z148="ベスト4",現行XD用点数換算表!$D$16,IF(Z148="ベスト8",現行XD用点数換算表!$E$16,IF(Z148="ベスト16",現行XD用点数換算表!$F$16,IF(Z148="ベスト32",現行XD用点数換算表!$G$16,"")))))))</f>
        <v>0</v>
      </c>
      <c r="AB148" s="12"/>
      <c r="AC148" s="8">
        <f>IF(AB148="",0,IF(AB148="優勝",現行XD用点数換算表!$B$17,IF(AB148="準優勝",現行XD用点数換算表!$C$17,IF(AB148="ベスト4",現行XD用点数換算表!$D$17,IF(AB148="ベスト8",現行XD用点数換算表!$E$17,IF(AB148="ベスト16",現行XD用点数換算表!$F$17,IF(AB148="ベスト32",現行XD用点数換算表!$G$17,"")))))))</f>
        <v>0</v>
      </c>
      <c r="AD148" s="12"/>
      <c r="AE148" s="8">
        <f>IF(AD148="",0,IF(AD148="優勝",現行XD用点数換算表!$B$18,IF(AD148="準優勝",現行XD用点数換算表!$C$18,IF(AD148="ベスト4",現行XD用点数換算表!$D$18,IF(AD148="ベスト8",現行XD用点数換算表!$E$18,現行XD用点数換算表!$F$18)))))</f>
        <v>0</v>
      </c>
      <c r="AF148" s="12"/>
      <c r="AG148" s="8">
        <f>IF(AF148="",0,IF(AF148="優勝",現行XD用点数換算表!$B$19,IF(AF148="準優勝",現行XD用点数換算表!$C$19,IF(AF148="ベスト4",現行XD用点数換算表!$D$19,IF(AF148="ベスト8",現行XD用点数換算表!$E$19,現行XD用点数換算表!$F$19)))))</f>
        <v>0</v>
      </c>
      <c r="AH148" s="8">
        <f t="shared" si="6"/>
        <v>0</v>
      </c>
    </row>
    <row r="149" spans="1:34" ht="15" customHeight="1" x14ac:dyDescent="0.55000000000000004">
      <c r="A149" s="12"/>
      <c r="B149" s="12"/>
      <c r="C149" s="12"/>
      <c r="D149" s="12"/>
      <c r="E149" s="12"/>
      <c r="F149" s="12"/>
      <c r="G149" s="13">
        <f>IF(F149="",0,IF(F149="優勝",現行XD用点数換算表!$B$2,IF(F149="準優勝",現行XD用点数換算表!$C$2,IF(F149="ベスト4",現行XD用点数換算表!$D$2,現行XD用点数換算表!$E$2))))</f>
        <v>0</v>
      </c>
      <c r="H149" s="12"/>
      <c r="I149" s="8">
        <f>IF(H149="",0,IF(H149="優勝",現行XD用点数換算表!$B$3,IF(H149="準優勝",現行XD用点数換算表!$C$3,IF(H149="ベスト4",現行XD用点数換算表!$D$3,現行XD用点数換算表!$E$3))))</f>
        <v>0</v>
      </c>
      <c r="J149" s="12"/>
      <c r="K149" s="8">
        <f>IF(J149="",0,IF(J149="優勝",[5]現行XD用点数換算表!$B$4,IF(J149="準優勝",[5]現行XD用点数換算表!$C$4,IF(J149="ベスト4",[5]現行XD用点数換算表!$D$4,IF(J149="ベスト8",[5]現行XD用点数換算表!$E$4,IF(J149="ベスト16",[5]現行XD用点数換算表!$F$4,IF(J149="ベスト32",[5]現行XD用点数換算表!$G$4,"")))))))</f>
        <v>0</v>
      </c>
      <c r="L149" s="12"/>
      <c r="M149" s="8">
        <f>IF(L149="",0,IF(L149="優勝",現行XD用点数換算表!$B$5,IF(L149="準優勝",現行XD用点数換算表!$C$5,IF(L149="ベスト4",現行XD用点数換算表!$D$5,IF(L149="ベスト8",現行XD用点数換算表!$E$5,IF(L149="ベスト16",現行XD用点数換算表!$F$5,IF(L149="ベスト32",現行XD用点数換算表!$G$5,"")))))))</f>
        <v>0</v>
      </c>
      <c r="N149" s="12"/>
      <c r="O149" s="8">
        <f>IF(N149="",0,IF(N149="優勝",現行XD用点数換算表!$B$6,IF(N149="準優勝",現行XD用点数換算表!$C$6,IF(N149="ベスト4",現行XD用点数換算表!$D$6,IF(N149="ベスト8",現行XD用点数換算表!$E$6,IF(N149="ベスト16",現行XD用点数換算表!$F$6,IF(N149="ベスト32",現行XD用点数換算表!$G$6,"")))))))</f>
        <v>0</v>
      </c>
      <c r="P149" s="12"/>
      <c r="Q149" s="8">
        <f>IF(P149="",0,IF(P149="優勝",現行XD用点数換算表!$B$7,IF(P149="準優勝",現行XD用点数換算表!$C$7,IF(P149="ベスト4",現行XD用点数換算表!$D$7,IF(P149="ベスト8",現行XD用点数換算表!$E$7,現行XD用点数換算表!$F$7)))))</f>
        <v>0</v>
      </c>
      <c r="R149" s="12"/>
      <c r="S149" s="8">
        <f>IF(R149="",0,IF(R149="優勝",現行XD用点数換算表!$B$8,IF(R149="準優勝",現行XD用点数換算表!$C$8,IF(R149="ベスト4",現行XD用点数換算表!$D$8,IF(R149="ベスト8",現行XD用点数換算表!$E$8,現行XD用点数換算表!$F$8)))))</f>
        <v>0</v>
      </c>
      <c r="T149" s="12"/>
      <c r="U149" s="14">
        <f>IF(T149="",0,IF(T149="優勝",現行XD用点数換算表!$B$13,IF(T149="準優勝",現行XD用点数換算表!$C$13,IF(T149="ベスト4",現行XD用点数換算表!$D$13,現行XD用点数換算表!$E$13))))</f>
        <v>0</v>
      </c>
      <c r="V149" s="12"/>
      <c r="W149" s="8">
        <f>IF(V149="",0,IF(V149="優勝",現行XD用点数換算表!$B$14,IF(V149="準優勝",現行XD用点数換算表!$C$14,IF(V149="ベスト4",現行XD用点数換算表!$D$14,現行XD用点数換算表!$E$14))))</f>
        <v>0</v>
      </c>
      <c r="X149" s="12"/>
      <c r="Y149" s="8">
        <f>IF(X149="",0,IF(X149="優勝",[5]現行XD用点数換算表!$B$15,IF(X149="準優勝",[5]現行XD用点数換算表!$C$15,IF(X149="ベスト4",[5]現行XD用点数換算表!$D$15,IF(X149="ベスト8",[5]現行XD用点数換算表!$E$15,IF(X149="ベスト16",[5]現行XD用点数換算表!$F$15,IF(X149="ベスト32",[5]現行XD用点数換算表!$G$15,"")))))))</f>
        <v>0</v>
      </c>
      <c r="Z149" s="12"/>
      <c r="AA149" s="8">
        <f>IF(Z149="",0,IF(Z149="優勝",現行XD用点数換算表!$B$16,IF(Z149="準優勝",現行XD用点数換算表!$C$16,IF(Z149="ベスト4",現行XD用点数換算表!$D$16,IF(Z149="ベスト8",現行XD用点数換算表!$E$16,IF(Z149="ベスト16",現行XD用点数換算表!$F$16,IF(Z149="ベスト32",現行XD用点数換算表!$G$16,"")))))))</f>
        <v>0</v>
      </c>
      <c r="AB149" s="12"/>
      <c r="AC149" s="8">
        <f>IF(AB149="",0,IF(AB149="優勝",現行XD用点数換算表!$B$17,IF(AB149="準優勝",現行XD用点数換算表!$C$17,IF(AB149="ベスト4",現行XD用点数換算表!$D$17,IF(AB149="ベスト8",現行XD用点数換算表!$E$17,IF(AB149="ベスト16",現行XD用点数換算表!$F$17,IF(AB149="ベスト32",現行XD用点数換算表!$G$17,"")))))))</f>
        <v>0</v>
      </c>
      <c r="AD149" s="12"/>
      <c r="AE149" s="8">
        <f>IF(AD149="",0,IF(AD149="優勝",現行XD用点数換算表!$B$18,IF(AD149="準優勝",現行XD用点数換算表!$C$18,IF(AD149="ベスト4",現行XD用点数換算表!$D$18,IF(AD149="ベスト8",現行XD用点数換算表!$E$18,現行XD用点数換算表!$F$18)))))</f>
        <v>0</v>
      </c>
      <c r="AF149" s="12"/>
      <c r="AG149" s="8">
        <f>IF(AF149="",0,IF(AF149="優勝",現行XD用点数換算表!$B$19,IF(AF149="準優勝",現行XD用点数換算表!$C$19,IF(AF149="ベスト4",現行XD用点数換算表!$D$19,IF(AF149="ベスト8",現行XD用点数換算表!$E$19,現行XD用点数換算表!$F$19)))))</f>
        <v>0</v>
      </c>
      <c r="AH149" s="8">
        <f t="shared" si="6"/>
        <v>0</v>
      </c>
    </row>
    <row r="150" spans="1:34" ht="15" customHeight="1" x14ac:dyDescent="0.55000000000000004">
      <c r="A150" s="12"/>
      <c r="B150" s="12"/>
      <c r="C150" s="12"/>
      <c r="D150" s="12"/>
      <c r="E150" s="12"/>
      <c r="F150" s="12"/>
      <c r="G150" s="13">
        <f>IF(F150="",0,IF(F150="優勝",現行XD用点数換算表!$B$2,IF(F150="準優勝",現行XD用点数換算表!$C$2,IF(F150="ベスト4",現行XD用点数換算表!$D$2,現行XD用点数換算表!$E$2))))</f>
        <v>0</v>
      </c>
      <c r="H150" s="12"/>
      <c r="I150" s="8">
        <f>IF(H150="",0,IF(H150="優勝",現行XD用点数換算表!$B$3,IF(H150="準優勝",現行XD用点数換算表!$C$3,IF(H150="ベスト4",現行XD用点数換算表!$D$3,現行XD用点数換算表!$E$3))))</f>
        <v>0</v>
      </c>
      <c r="J150" s="12"/>
      <c r="K150" s="8">
        <f>IF(J150="",0,IF(J150="優勝",[5]現行XD用点数換算表!$B$4,IF(J150="準優勝",[5]現行XD用点数換算表!$C$4,IF(J150="ベスト4",[5]現行XD用点数換算表!$D$4,IF(J150="ベスト8",[5]現行XD用点数換算表!$E$4,IF(J150="ベスト16",[5]現行XD用点数換算表!$F$4,IF(J150="ベスト32",[5]現行XD用点数換算表!$G$4,"")))))))</f>
        <v>0</v>
      </c>
      <c r="L150" s="12"/>
      <c r="M150" s="8">
        <f>IF(L150="",0,IF(L150="優勝",現行XD用点数換算表!$B$5,IF(L150="準優勝",現行XD用点数換算表!$C$5,IF(L150="ベスト4",現行XD用点数換算表!$D$5,IF(L150="ベスト8",現行XD用点数換算表!$E$5,IF(L150="ベスト16",現行XD用点数換算表!$F$5,IF(L150="ベスト32",現行XD用点数換算表!$G$5,"")))))))</f>
        <v>0</v>
      </c>
      <c r="N150" s="12"/>
      <c r="O150" s="8">
        <f>IF(N150="",0,IF(N150="優勝",現行XD用点数換算表!$B$6,IF(N150="準優勝",現行XD用点数換算表!$C$6,IF(N150="ベスト4",現行XD用点数換算表!$D$6,IF(N150="ベスト8",現行XD用点数換算表!$E$6,IF(N150="ベスト16",現行XD用点数換算表!$F$6,IF(N150="ベスト32",現行XD用点数換算表!$G$6,"")))))))</f>
        <v>0</v>
      </c>
      <c r="P150" s="12"/>
      <c r="Q150" s="8">
        <f>IF(P150="",0,IF(P150="優勝",現行XD用点数換算表!$B$7,IF(P150="準優勝",現行XD用点数換算表!$C$7,IF(P150="ベスト4",現行XD用点数換算表!$D$7,IF(P150="ベスト8",現行XD用点数換算表!$E$7,現行XD用点数換算表!$F$7)))))</f>
        <v>0</v>
      </c>
      <c r="R150" s="12"/>
      <c r="S150" s="8">
        <f>IF(R150="",0,IF(R150="優勝",現行XD用点数換算表!$B$8,IF(R150="準優勝",現行XD用点数換算表!$C$8,IF(R150="ベスト4",現行XD用点数換算表!$D$8,IF(R150="ベスト8",現行XD用点数換算表!$E$8,現行XD用点数換算表!$F$8)))))</f>
        <v>0</v>
      </c>
      <c r="T150" s="12"/>
      <c r="U150" s="14">
        <f>IF(T150="",0,IF(T150="優勝",現行XD用点数換算表!$B$13,IF(T150="準優勝",現行XD用点数換算表!$C$13,IF(T150="ベスト4",現行XD用点数換算表!$D$13,現行XD用点数換算表!$E$13))))</f>
        <v>0</v>
      </c>
      <c r="V150" s="12"/>
      <c r="W150" s="8">
        <f>IF(V150="",0,IF(V150="優勝",現行XD用点数換算表!$B$14,IF(V150="準優勝",現行XD用点数換算表!$C$14,IF(V150="ベスト4",現行XD用点数換算表!$D$14,現行XD用点数換算表!$E$14))))</f>
        <v>0</v>
      </c>
      <c r="X150" s="12"/>
      <c r="Y150" s="8">
        <f>IF(X150="",0,IF(X150="優勝",[5]現行XD用点数換算表!$B$15,IF(X150="準優勝",[5]現行XD用点数換算表!$C$15,IF(X150="ベスト4",[5]現行XD用点数換算表!$D$15,IF(X150="ベスト8",[5]現行XD用点数換算表!$E$15,IF(X150="ベスト16",[5]現行XD用点数換算表!$F$15,IF(X150="ベスト32",[5]現行XD用点数換算表!$G$15,"")))))))</f>
        <v>0</v>
      </c>
      <c r="Z150" s="12"/>
      <c r="AA150" s="8">
        <f>IF(Z150="",0,IF(Z150="優勝",現行XD用点数換算表!$B$16,IF(Z150="準優勝",現行XD用点数換算表!$C$16,IF(Z150="ベスト4",現行XD用点数換算表!$D$16,IF(Z150="ベスト8",現行XD用点数換算表!$E$16,IF(Z150="ベスト16",現行XD用点数換算表!$F$16,IF(Z150="ベスト32",現行XD用点数換算表!$G$16,"")))))))</f>
        <v>0</v>
      </c>
      <c r="AB150" s="12"/>
      <c r="AC150" s="8">
        <f>IF(AB150="",0,IF(AB150="優勝",現行XD用点数換算表!$B$17,IF(AB150="準優勝",現行XD用点数換算表!$C$17,IF(AB150="ベスト4",現行XD用点数換算表!$D$17,IF(AB150="ベスト8",現行XD用点数換算表!$E$17,IF(AB150="ベスト16",現行XD用点数換算表!$F$17,IF(AB150="ベスト32",現行XD用点数換算表!$G$17,"")))))))</f>
        <v>0</v>
      </c>
      <c r="AD150" s="12"/>
      <c r="AE150" s="8">
        <f>IF(AD150="",0,IF(AD150="優勝",現行XD用点数換算表!$B$18,IF(AD150="準優勝",現行XD用点数換算表!$C$18,IF(AD150="ベスト4",現行XD用点数換算表!$D$18,IF(AD150="ベスト8",現行XD用点数換算表!$E$18,現行XD用点数換算表!$F$18)))))</f>
        <v>0</v>
      </c>
      <c r="AF150" s="12"/>
      <c r="AG150" s="8">
        <f>IF(AF150="",0,IF(AF150="優勝",現行XD用点数換算表!$B$19,IF(AF150="準優勝",現行XD用点数換算表!$C$19,IF(AF150="ベスト4",現行XD用点数換算表!$D$19,IF(AF150="ベスト8",現行XD用点数換算表!$E$19,現行XD用点数換算表!$F$19)))))</f>
        <v>0</v>
      </c>
      <c r="AH150" s="8">
        <f t="shared" si="6"/>
        <v>0</v>
      </c>
    </row>
    <row r="151" spans="1:34" ht="15" customHeight="1" x14ac:dyDescent="0.55000000000000004">
      <c r="A151" s="12"/>
      <c r="B151" s="12"/>
      <c r="C151" s="12"/>
      <c r="D151" s="12"/>
      <c r="E151" s="12"/>
      <c r="F151" s="12"/>
      <c r="G151" s="13">
        <f>IF(F151="",0,IF(F151="優勝",現行XD用点数換算表!$B$2,IF(F151="準優勝",現行XD用点数換算表!$C$2,IF(F151="ベスト4",現行XD用点数換算表!$D$2,現行XD用点数換算表!$E$2))))</f>
        <v>0</v>
      </c>
      <c r="H151" s="12"/>
      <c r="I151" s="8">
        <f>IF(H151="",0,IF(H151="優勝",現行XD用点数換算表!$B$3,IF(H151="準優勝",現行XD用点数換算表!$C$3,IF(H151="ベスト4",現行XD用点数換算表!$D$3,現行XD用点数換算表!$E$3))))</f>
        <v>0</v>
      </c>
      <c r="J151" s="12"/>
      <c r="K151" s="8">
        <f>IF(J151="",0,IF(J151="優勝",[5]現行XD用点数換算表!$B$4,IF(J151="準優勝",[5]現行XD用点数換算表!$C$4,IF(J151="ベスト4",[5]現行XD用点数換算表!$D$4,IF(J151="ベスト8",[5]現行XD用点数換算表!$E$4,IF(J151="ベスト16",[5]現行XD用点数換算表!$F$4,IF(J151="ベスト32",[5]現行XD用点数換算表!$G$4,"")))))))</f>
        <v>0</v>
      </c>
      <c r="L151" s="12"/>
      <c r="M151" s="8">
        <f>IF(L151="",0,IF(L151="優勝",現行XD用点数換算表!$B$5,IF(L151="準優勝",現行XD用点数換算表!$C$5,IF(L151="ベスト4",現行XD用点数換算表!$D$5,IF(L151="ベスト8",現行XD用点数換算表!$E$5,IF(L151="ベスト16",現行XD用点数換算表!$F$5,IF(L151="ベスト32",現行XD用点数換算表!$G$5,"")))))))</f>
        <v>0</v>
      </c>
      <c r="N151" s="12"/>
      <c r="O151" s="8">
        <f>IF(N151="",0,IF(N151="優勝",現行XD用点数換算表!$B$6,IF(N151="準優勝",現行XD用点数換算表!$C$6,IF(N151="ベスト4",現行XD用点数換算表!$D$6,IF(N151="ベスト8",現行XD用点数換算表!$E$6,IF(N151="ベスト16",現行XD用点数換算表!$F$6,IF(N151="ベスト32",現行XD用点数換算表!$G$6,"")))))))</f>
        <v>0</v>
      </c>
      <c r="P151" s="12"/>
      <c r="Q151" s="8">
        <f>IF(P151="",0,IF(P151="優勝",現行XD用点数換算表!$B$7,IF(P151="準優勝",現行XD用点数換算表!$C$7,IF(P151="ベスト4",現行XD用点数換算表!$D$7,IF(P151="ベスト8",現行XD用点数換算表!$E$7,現行XD用点数換算表!$F$7)))))</f>
        <v>0</v>
      </c>
      <c r="R151" s="12"/>
      <c r="S151" s="8">
        <f>IF(R151="",0,IF(R151="優勝",現行XD用点数換算表!$B$8,IF(R151="準優勝",現行XD用点数換算表!$C$8,IF(R151="ベスト4",現行XD用点数換算表!$D$8,IF(R151="ベスト8",現行XD用点数換算表!$E$8,現行XD用点数換算表!$F$8)))))</f>
        <v>0</v>
      </c>
      <c r="T151" s="12"/>
      <c r="U151" s="14">
        <f>IF(T151="",0,IF(T151="優勝",現行XD用点数換算表!$B$13,IF(T151="準優勝",現行XD用点数換算表!$C$13,IF(T151="ベスト4",現行XD用点数換算表!$D$13,現行XD用点数換算表!$E$13))))</f>
        <v>0</v>
      </c>
      <c r="V151" s="12"/>
      <c r="W151" s="8">
        <f>IF(V151="",0,IF(V151="優勝",現行XD用点数換算表!$B$14,IF(V151="準優勝",現行XD用点数換算表!$C$14,IF(V151="ベスト4",現行XD用点数換算表!$D$14,現行XD用点数換算表!$E$14))))</f>
        <v>0</v>
      </c>
      <c r="X151" s="12"/>
      <c r="Y151" s="8">
        <f>IF(X151="",0,IF(X151="優勝",[5]現行XD用点数換算表!$B$15,IF(X151="準優勝",[5]現行XD用点数換算表!$C$15,IF(X151="ベスト4",[5]現行XD用点数換算表!$D$15,IF(X151="ベスト8",[5]現行XD用点数換算表!$E$15,IF(X151="ベスト16",[5]現行XD用点数換算表!$F$15,IF(X151="ベスト32",[5]現行XD用点数換算表!$G$15,"")))))))</f>
        <v>0</v>
      </c>
      <c r="Z151" s="12"/>
      <c r="AA151" s="8">
        <f>IF(Z151="",0,IF(Z151="優勝",現行XD用点数換算表!$B$16,IF(Z151="準優勝",現行XD用点数換算表!$C$16,IF(Z151="ベスト4",現行XD用点数換算表!$D$16,IF(Z151="ベスト8",現行XD用点数換算表!$E$16,IF(Z151="ベスト16",現行XD用点数換算表!$F$16,IF(Z151="ベスト32",現行XD用点数換算表!$G$16,"")))))))</f>
        <v>0</v>
      </c>
      <c r="AB151" s="12"/>
      <c r="AC151" s="8">
        <f>IF(AB151="",0,IF(AB151="優勝",現行XD用点数換算表!$B$17,IF(AB151="準優勝",現行XD用点数換算表!$C$17,IF(AB151="ベスト4",現行XD用点数換算表!$D$17,IF(AB151="ベスト8",現行XD用点数換算表!$E$17,IF(AB151="ベスト16",現行XD用点数換算表!$F$17,IF(AB151="ベスト32",現行XD用点数換算表!$G$17,"")))))))</f>
        <v>0</v>
      </c>
      <c r="AD151" s="12"/>
      <c r="AE151" s="8">
        <f>IF(AD151="",0,IF(AD151="優勝",現行XD用点数換算表!$B$18,IF(AD151="準優勝",現行XD用点数換算表!$C$18,IF(AD151="ベスト4",現行XD用点数換算表!$D$18,IF(AD151="ベスト8",現行XD用点数換算表!$E$18,現行XD用点数換算表!$F$18)))))</f>
        <v>0</v>
      </c>
      <c r="AF151" s="12"/>
      <c r="AG151" s="8">
        <f>IF(AF151="",0,IF(AF151="優勝",現行XD用点数換算表!$B$19,IF(AF151="準優勝",現行XD用点数換算表!$C$19,IF(AF151="ベスト4",現行XD用点数換算表!$D$19,IF(AF151="ベスト8",現行XD用点数換算表!$E$19,現行XD用点数換算表!$F$19)))))</f>
        <v>0</v>
      </c>
      <c r="AH151" s="8">
        <f t="shared" si="6"/>
        <v>0</v>
      </c>
    </row>
    <row r="152" spans="1:34" ht="15" customHeight="1" x14ac:dyDescent="0.55000000000000004">
      <c r="A152" s="12"/>
      <c r="B152" s="12"/>
      <c r="C152" s="12"/>
      <c r="D152" s="12"/>
      <c r="E152" s="12"/>
      <c r="F152" s="12"/>
      <c r="G152" s="13">
        <f>IF(F152="",0,IF(F152="優勝",現行XD用点数換算表!$B$2,IF(F152="準優勝",現行XD用点数換算表!$C$2,IF(F152="ベスト4",現行XD用点数換算表!$D$2,現行XD用点数換算表!$E$2))))</f>
        <v>0</v>
      </c>
      <c r="H152" s="12"/>
      <c r="I152" s="8">
        <f>IF(H152="",0,IF(H152="優勝",現行XD用点数換算表!$B$3,IF(H152="準優勝",現行XD用点数換算表!$C$3,IF(H152="ベスト4",現行XD用点数換算表!$D$3,現行XD用点数換算表!$E$3))))</f>
        <v>0</v>
      </c>
      <c r="J152" s="12"/>
      <c r="K152" s="8">
        <f>IF(J152="",0,IF(J152="優勝",[5]現行XD用点数換算表!$B$4,IF(J152="準優勝",[5]現行XD用点数換算表!$C$4,IF(J152="ベスト4",[5]現行XD用点数換算表!$D$4,IF(J152="ベスト8",[5]現行XD用点数換算表!$E$4,IF(J152="ベスト16",[5]現行XD用点数換算表!$F$4,IF(J152="ベスト32",[5]現行XD用点数換算表!$G$4,"")))))))</f>
        <v>0</v>
      </c>
      <c r="L152" s="12"/>
      <c r="M152" s="8">
        <f>IF(L152="",0,IF(L152="優勝",現行XD用点数換算表!$B$5,IF(L152="準優勝",現行XD用点数換算表!$C$5,IF(L152="ベスト4",現行XD用点数換算表!$D$5,IF(L152="ベスト8",現行XD用点数換算表!$E$5,IF(L152="ベスト16",現行XD用点数換算表!$F$5,IF(L152="ベスト32",現行XD用点数換算表!$G$5,"")))))))</f>
        <v>0</v>
      </c>
      <c r="N152" s="12"/>
      <c r="O152" s="8">
        <f>IF(N152="",0,IF(N152="優勝",現行XD用点数換算表!$B$6,IF(N152="準優勝",現行XD用点数換算表!$C$6,IF(N152="ベスト4",現行XD用点数換算表!$D$6,IF(N152="ベスト8",現行XD用点数換算表!$E$6,IF(N152="ベスト16",現行XD用点数換算表!$F$6,IF(N152="ベスト32",現行XD用点数換算表!$G$6,"")))))))</f>
        <v>0</v>
      </c>
      <c r="P152" s="12"/>
      <c r="Q152" s="8">
        <f>IF(P152="",0,IF(P152="優勝",現行XD用点数換算表!$B$7,IF(P152="準優勝",現行XD用点数換算表!$C$7,IF(P152="ベスト4",現行XD用点数換算表!$D$7,IF(P152="ベスト8",現行XD用点数換算表!$E$7,現行XD用点数換算表!$F$7)))))</f>
        <v>0</v>
      </c>
      <c r="R152" s="12"/>
      <c r="S152" s="8">
        <f>IF(R152="",0,IF(R152="優勝",現行XD用点数換算表!$B$8,IF(R152="準優勝",現行XD用点数換算表!$C$8,IF(R152="ベスト4",現行XD用点数換算表!$D$8,IF(R152="ベスト8",現行XD用点数換算表!$E$8,現行XD用点数換算表!$F$8)))))</f>
        <v>0</v>
      </c>
      <c r="T152" s="12"/>
      <c r="U152" s="14">
        <f>IF(T152="",0,IF(T152="優勝",現行XD用点数換算表!$B$13,IF(T152="準優勝",現行XD用点数換算表!$C$13,IF(T152="ベスト4",現行XD用点数換算表!$D$13,現行XD用点数換算表!$E$13))))</f>
        <v>0</v>
      </c>
      <c r="V152" s="12"/>
      <c r="W152" s="8">
        <f>IF(V152="",0,IF(V152="優勝",現行XD用点数換算表!$B$14,IF(V152="準優勝",現行XD用点数換算表!$C$14,IF(V152="ベスト4",現行XD用点数換算表!$D$14,現行XD用点数換算表!$E$14))))</f>
        <v>0</v>
      </c>
      <c r="X152" s="12"/>
      <c r="Y152" s="8">
        <f>IF(X152="",0,IF(X152="優勝",[5]現行XD用点数換算表!$B$15,IF(X152="準優勝",[5]現行XD用点数換算表!$C$15,IF(X152="ベスト4",[5]現行XD用点数換算表!$D$15,IF(X152="ベスト8",[5]現行XD用点数換算表!$E$15,IF(X152="ベスト16",[5]現行XD用点数換算表!$F$15,IF(X152="ベスト32",[5]現行XD用点数換算表!$G$15,"")))))))</f>
        <v>0</v>
      </c>
      <c r="Z152" s="12"/>
      <c r="AA152" s="8">
        <f>IF(Z152="",0,IF(Z152="優勝",現行XD用点数換算表!$B$16,IF(Z152="準優勝",現行XD用点数換算表!$C$16,IF(Z152="ベスト4",現行XD用点数換算表!$D$16,IF(Z152="ベスト8",現行XD用点数換算表!$E$16,IF(Z152="ベスト16",現行XD用点数換算表!$F$16,IF(Z152="ベスト32",現行XD用点数換算表!$G$16,"")))))))</f>
        <v>0</v>
      </c>
      <c r="AB152" s="12"/>
      <c r="AC152" s="8">
        <f>IF(AB152="",0,IF(AB152="優勝",現行XD用点数換算表!$B$17,IF(AB152="準優勝",現行XD用点数換算表!$C$17,IF(AB152="ベスト4",現行XD用点数換算表!$D$17,IF(AB152="ベスト8",現行XD用点数換算表!$E$17,IF(AB152="ベスト16",現行XD用点数換算表!$F$17,IF(AB152="ベスト32",現行XD用点数換算表!$G$17,"")))))))</f>
        <v>0</v>
      </c>
      <c r="AD152" s="12"/>
      <c r="AE152" s="8">
        <f>IF(AD152="",0,IF(AD152="優勝",現行XD用点数換算表!$B$18,IF(AD152="準優勝",現行XD用点数換算表!$C$18,IF(AD152="ベスト4",現行XD用点数換算表!$D$18,IF(AD152="ベスト8",現行XD用点数換算表!$E$18,現行XD用点数換算表!$F$18)))))</f>
        <v>0</v>
      </c>
      <c r="AF152" s="12"/>
      <c r="AG152" s="8">
        <f>IF(AF152="",0,IF(AF152="優勝",現行XD用点数換算表!$B$19,IF(AF152="準優勝",現行XD用点数換算表!$C$19,IF(AF152="ベスト4",現行XD用点数換算表!$D$19,IF(AF152="ベスト8",現行XD用点数換算表!$E$19,現行XD用点数換算表!$F$19)))))</f>
        <v>0</v>
      </c>
      <c r="AH152" s="8">
        <f t="shared" si="6"/>
        <v>0</v>
      </c>
    </row>
    <row r="153" spans="1:34" ht="15" customHeight="1" x14ac:dyDescent="0.55000000000000004">
      <c r="A153" s="12"/>
      <c r="B153" s="12"/>
      <c r="C153" s="12"/>
      <c r="D153" s="12"/>
      <c r="E153" s="12"/>
      <c r="F153" s="12"/>
      <c r="G153" s="13">
        <f>IF(F153="",0,IF(F153="優勝",現行XD用点数換算表!$B$2,IF(F153="準優勝",現行XD用点数換算表!$C$2,IF(F153="ベスト4",現行XD用点数換算表!$D$2,現行XD用点数換算表!$E$2))))</f>
        <v>0</v>
      </c>
      <c r="H153" s="12"/>
      <c r="I153" s="8">
        <f>IF(H153="",0,IF(H153="優勝",現行XD用点数換算表!$B$3,IF(H153="準優勝",現行XD用点数換算表!$C$3,IF(H153="ベスト4",現行XD用点数換算表!$D$3,現行XD用点数換算表!$E$3))))</f>
        <v>0</v>
      </c>
      <c r="J153" s="12"/>
      <c r="K153" s="8">
        <f>IF(J153="",0,IF(J153="優勝",[5]現行XD用点数換算表!$B$4,IF(J153="準優勝",[5]現行XD用点数換算表!$C$4,IF(J153="ベスト4",[5]現行XD用点数換算表!$D$4,IF(J153="ベスト8",[5]現行XD用点数換算表!$E$4,IF(J153="ベスト16",[5]現行XD用点数換算表!$F$4,IF(J153="ベスト32",[5]現行XD用点数換算表!$G$4,"")))))))</f>
        <v>0</v>
      </c>
      <c r="L153" s="12"/>
      <c r="M153" s="8">
        <f>IF(L153="",0,IF(L153="優勝",現行XD用点数換算表!$B$5,IF(L153="準優勝",現行XD用点数換算表!$C$5,IF(L153="ベスト4",現行XD用点数換算表!$D$5,IF(L153="ベスト8",現行XD用点数換算表!$E$5,IF(L153="ベスト16",現行XD用点数換算表!$F$5,IF(L153="ベスト32",現行XD用点数換算表!$G$5,"")))))))</f>
        <v>0</v>
      </c>
      <c r="N153" s="12"/>
      <c r="O153" s="8">
        <f>IF(N153="",0,IF(N153="優勝",現行XD用点数換算表!$B$6,IF(N153="準優勝",現行XD用点数換算表!$C$6,IF(N153="ベスト4",現行XD用点数換算表!$D$6,IF(N153="ベスト8",現行XD用点数換算表!$E$6,IF(N153="ベスト16",現行XD用点数換算表!$F$6,IF(N153="ベスト32",現行XD用点数換算表!$G$6,"")))))))</f>
        <v>0</v>
      </c>
      <c r="P153" s="12"/>
      <c r="Q153" s="8">
        <f>IF(P153="",0,IF(P153="優勝",現行XD用点数換算表!$B$7,IF(P153="準優勝",現行XD用点数換算表!$C$7,IF(P153="ベスト4",現行XD用点数換算表!$D$7,IF(P153="ベスト8",現行XD用点数換算表!$E$7,現行XD用点数換算表!$F$7)))))</f>
        <v>0</v>
      </c>
      <c r="R153" s="12"/>
      <c r="S153" s="8">
        <f>IF(R153="",0,IF(R153="優勝",現行XD用点数換算表!$B$8,IF(R153="準優勝",現行XD用点数換算表!$C$8,IF(R153="ベスト4",現行XD用点数換算表!$D$8,IF(R153="ベスト8",現行XD用点数換算表!$E$8,現行XD用点数換算表!$F$8)))))</f>
        <v>0</v>
      </c>
      <c r="T153" s="12"/>
      <c r="U153" s="14">
        <f>IF(T153="",0,IF(T153="優勝",現行XD用点数換算表!$B$13,IF(T153="準優勝",現行XD用点数換算表!$C$13,IF(T153="ベスト4",現行XD用点数換算表!$D$13,現行XD用点数換算表!$E$13))))</f>
        <v>0</v>
      </c>
      <c r="V153" s="12"/>
      <c r="W153" s="8">
        <f>IF(V153="",0,IF(V153="優勝",現行XD用点数換算表!$B$14,IF(V153="準優勝",現行XD用点数換算表!$C$14,IF(V153="ベスト4",現行XD用点数換算表!$D$14,現行XD用点数換算表!$E$14))))</f>
        <v>0</v>
      </c>
      <c r="X153" s="12"/>
      <c r="Y153" s="8">
        <f>IF(X153="",0,IF(X153="優勝",[5]現行XD用点数換算表!$B$15,IF(X153="準優勝",[5]現行XD用点数換算表!$C$15,IF(X153="ベスト4",[5]現行XD用点数換算表!$D$15,IF(X153="ベスト8",[5]現行XD用点数換算表!$E$15,IF(X153="ベスト16",[5]現行XD用点数換算表!$F$15,IF(X153="ベスト32",[5]現行XD用点数換算表!$G$15,"")))))))</f>
        <v>0</v>
      </c>
      <c r="Z153" s="12"/>
      <c r="AA153" s="8">
        <f>IF(Z153="",0,IF(Z153="優勝",現行XD用点数換算表!$B$16,IF(Z153="準優勝",現行XD用点数換算表!$C$16,IF(Z153="ベスト4",現行XD用点数換算表!$D$16,IF(Z153="ベスト8",現行XD用点数換算表!$E$16,IF(Z153="ベスト16",現行XD用点数換算表!$F$16,IF(Z153="ベスト32",現行XD用点数換算表!$G$16,"")))))))</f>
        <v>0</v>
      </c>
      <c r="AB153" s="12"/>
      <c r="AC153" s="8">
        <f>IF(AB153="",0,IF(AB153="優勝",現行XD用点数換算表!$B$17,IF(AB153="準優勝",現行XD用点数換算表!$C$17,IF(AB153="ベスト4",現行XD用点数換算表!$D$17,IF(AB153="ベスト8",現行XD用点数換算表!$E$17,IF(AB153="ベスト16",現行XD用点数換算表!$F$17,IF(AB153="ベスト32",現行XD用点数換算表!$G$17,"")))))))</f>
        <v>0</v>
      </c>
      <c r="AD153" s="12"/>
      <c r="AE153" s="8">
        <f>IF(AD153="",0,IF(AD153="優勝",現行XD用点数換算表!$B$18,IF(AD153="準優勝",現行XD用点数換算表!$C$18,IF(AD153="ベスト4",現行XD用点数換算表!$D$18,IF(AD153="ベスト8",現行XD用点数換算表!$E$18,現行XD用点数換算表!$F$18)))))</f>
        <v>0</v>
      </c>
      <c r="AF153" s="12"/>
      <c r="AG153" s="8">
        <f>IF(AF153="",0,IF(AF153="優勝",現行XD用点数換算表!$B$19,IF(AF153="準優勝",現行XD用点数換算表!$C$19,IF(AF153="ベスト4",現行XD用点数換算表!$D$19,IF(AF153="ベスト8",現行XD用点数換算表!$E$19,現行XD用点数換算表!$F$19)))))</f>
        <v>0</v>
      </c>
      <c r="AH153" s="8">
        <f t="shared" si="6"/>
        <v>0</v>
      </c>
    </row>
    <row r="154" spans="1:34" ht="15" customHeight="1" x14ac:dyDescent="0.55000000000000004">
      <c r="A154" s="12"/>
      <c r="B154" s="12"/>
      <c r="C154" s="12"/>
      <c r="D154" s="12"/>
      <c r="E154" s="12"/>
      <c r="F154" s="12"/>
      <c r="G154" s="13">
        <f>IF(F154="",0,IF(F154="優勝",現行XD用点数換算表!$B$2,IF(F154="準優勝",現行XD用点数換算表!$C$2,IF(F154="ベスト4",現行XD用点数換算表!$D$2,現行XD用点数換算表!$E$2))))</f>
        <v>0</v>
      </c>
      <c r="H154" s="12"/>
      <c r="I154" s="8">
        <f>IF(H154="",0,IF(H154="優勝",現行XD用点数換算表!$B$3,IF(H154="準優勝",現行XD用点数換算表!$C$3,IF(H154="ベスト4",現行XD用点数換算表!$D$3,現行XD用点数換算表!$E$3))))</f>
        <v>0</v>
      </c>
      <c r="J154" s="12"/>
      <c r="K154" s="8">
        <f>IF(J154="",0,IF(J154="優勝",[5]現行XD用点数換算表!$B$4,IF(J154="準優勝",[5]現行XD用点数換算表!$C$4,IF(J154="ベスト4",[5]現行XD用点数換算表!$D$4,IF(J154="ベスト8",[5]現行XD用点数換算表!$E$4,IF(J154="ベスト16",[5]現行XD用点数換算表!$F$4,IF(J154="ベスト32",[5]現行XD用点数換算表!$G$4,"")))))))</f>
        <v>0</v>
      </c>
      <c r="L154" s="12"/>
      <c r="M154" s="8">
        <f>IF(L154="",0,IF(L154="優勝",現行XD用点数換算表!$B$5,IF(L154="準優勝",現行XD用点数換算表!$C$5,IF(L154="ベスト4",現行XD用点数換算表!$D$5,IF(L154="ベスト8",現行XD用点数換算表!$E$5,IF(L154="ベスト16",現行XD用点数換算表!$F$5,IF(L154="ベスト32",現行XD用点数換算表!$G$5,"")))))))</f>
        <v>0</v>
      </c>
      <c r="N154" s="12"/>
      <c r="O154" s="8">
        <f>IF(N154="",0,IF(N154="優勝",現行XD用点数換算表!$B$6,IF(N154="準優勝",現行XD用点数換算表!$C$6,IF(N154="ベスト4",現行XD用点数換算表!$D$6,IF(N154="ベスト8",現行XD用点数換算表!$E$6,IF(N154="ベスト16",現行XD用点数換算表!$F$6,IF(N154="ベスト32",現行XD用点数換算表!$G$6,"")))))))</f>
        <v>0</v>
      </c>
      <c r="P154" s="12"/>
      <c r="Q154" s="8">
        <f>IF(P154="",0,IF(P154="優勝",現行XD用点数換算表!$B$7,IF(P154="準優勝",現行XD用点数換算表!$C$7,IF(P154="ベスト4",現行XD用点数換算表!$D$7,IF(P154="ベスト8",現行XD用点数換算表!$E$7,現行XD用点数換算表!$F$7)))))</f>
        <v>0</v>
      </c>
      <c r="R154" s="12"/>
      <c r="S154" s="8">
        <f>IF(R154="",0,IF(R154="優勝",現行XD用点数換算表!$B$8,IF(R154="準優勝",現行XD用点数換算表!$C$8,IF(R154="ベスト4",現行XD用点数換算表!$D$8,IF(R154="ベスト8",現行XD用点数換算表!$E$8,現行XD用点数換算表!$F$8)))))</f>
        <v>0</v>
      </c>
      <c r="T154" s="12"/>
      <c r="U154" s="14">
        <f>IF(T154="",0,IF(T154="優勝",現行XD用点数換算表!$B$13,IF(T154="準優勝",現行XD用点数換算表!$C$13,IF(T154="ベスト4",現行XD用点数換算表!$D$13,現行XD用点数換算表!$E$13))))</f>
        <v>0</v>
      </c>
      <c r="V154" s="12"/>
      <c r="W154" s="8">
        <f>IF(V154="",0,IF(V154="優勝",現行XD用点数換算表!$B$14,IF(V154="準優勝",現行XD用点数換算表!$C$14,IF(V154="ベスト4",現行XD用点数換算表!$D$14,現行XD用点数換算表!$E$14))))</f>
        <v>0</v>
      </c>
      <c r="X154" s="12"/>
      <c r="Y154" s="8">
        <f>IF(X154="",0,IF(X154="優勝",[5]現行XD用点数換算表!$B$15,IF(X154="準優勝",[5]現行XD用点数換算表!$C$15,IF(X154="ベスト4",[5]現行XD用点数換算表!$D$15,IF(X154="ベスト8",[5]現行XD用点数換算表!$E$15,IF(X154="ベスト16",[5]現行XD用点数換算表!$F$15,IF(X154="ベスト32",[5]現行XD用点数換算表!$G$15,"")))))))</f>
        <v>0</v>
      </c>
      <c r="Z154" s="12"/>
      <c r="AA154" s="8">
        <f>IF(Z154="",0,IF(Z154="優勝",現行XD用点数換算表!$B$16,IF(Z154="準優勝",現行XD用点数換算表!$C$16,IF(Z154="ベスト4",現行XD用点数換算表!$D$16,IF(Z154="ベスト8",現行XD用点数換算表!$E$16,IF(Z154="ベスト16",現行XD用点数換算表!$F$16,IF(Z154="ベスト32",現行XD用点数換算表!$G$16,"")))))))</f>
        <v>0</v>
      </c>
      <c r="AB154" s="12"/>
      <c r="AC154" s="8">
        <f>IF(AB154="",0,IF(AB154="優勝",現行XD用点数換算表!$B$17,IF(AB154="準優勝",現行XD用点数換算表!$C$17,IF(AB154="ベスト4",現行XD用点数換算表!$D$17,IF(AB154="ベスト8",現行XD用点数換算表!$E$17,IF(AB154="ベスト16",現行XD用点数換算表!$F$17,IF(AB154="ベスト32",現行XD用点数換算表!$G$17,"")))))))</f>
        <v>0</v>
      </c>
      <c r="AD154" s="12"/>
      <c r="AE154" s="8">
        <f>IF(AD154="",0,IF(AD154="優勝",現行XD用点数換算表!$B$18,IF(AD154="準優勝",現行XD用点数換算表!$C$18,IF(AD154="ベスト4",現行XD用点数換算表!$D$18,IF(AD154="ベスト8",現行XD用点数換算表!$E$18,現行XD用点数換算表!$F$18)))))</f>
        <v>0</v>
      </c>
      <c r="AF154" s="12"/>
      <c r="AG154" s="8">
        <f>IF(AF154="",0,IF(AF154="優勝",現行XD用点数換算表!$B$19,IF(AF154="準優勝",現行XD用点数換算表!$C$19,IF(AF154="ベスト4",現行XD用点数換算表!$D$19,IF(AF154="ベスト8",現行XD用点数換算表!$E$19,現行XD用点数換算表!$F$19)))))</f>
        <v>0</v>
      </c>
      <c r="AH154" s="8">
        <f t="shared" si="6"/>
        <v>0</v>
      </c>
    </row>
    <row r="155" spans="1:34" ht="15" customHeight="1" x14ac:dyDescent="0.55000000000000004">
      <c r="A155" s="12"/>
      <c r="B155" s="12"/>
      <c r="C155" s="12"/>
      <c r="D155" s="12"/>
      <c r="E155" s="12"/>
      <c r="F155" s="12"/>
      <c r="G155" s="13">
        <f>IF(F155="",0,IF(F155="優勝",現行XD用点数換算表!$B$2,IF(F155="準優勝",現行XD用点数換算表!$C$2,IF(F155="ベスト4",現行XD用点数換算表!$D$2,現行XD用点数換算表!$E$2))))</f>
        <v>0</v>
      </c>
      <c r="H155" s="12"/>
      <c r="I155" s="8">
        <f>IF(H155="",0,IF(H155="優勝",現行XD用点数換算表!$B$3,IF(H155="準優勝",現行XD用点数換算表!$C$3,IF(H155="ベスト4",現行XD用点数換算表!$D$3,現行XD用点数換算表!$E$3))))</f>
        <v>0</v>
      </c>
      <c r="J155" s="12"/>
      <c r="K155" s="8">
        <f>IF(J155="",0,IF(J155="優勝",[5]現行XD用点数換算表!$B$4,IF(J155="準優勝",[5]現行XD用点数換算表!$C$4,IF(J155="ベスト4",[5]現行XD用点数換算表!$D$4,IF(J155="ベスト8",[5]現行XD用点数換算表!$E$4,IF(J155="ベスト16",[5]現行XD用点数換算表!$F$4,IF(J155="ベスト32",[5]現行XD用点数換算表!$G$4,"")))))))</f>
        <v>0</v>
      </c>
      <c r="L155" s="12"/>
      <c r="M155" s="8">
        <f>IF(L155="",0,IF(L155="優勝",現行XD用点数換算表!$B$5,IF(L155="準優勝",現行XD用点数換算表!$C$5,IF(L155="ベスト4",現行XD用点数換算表!$D$5,IF(L155="ベスト8",現行XD用点数換算表!$E$5,IF(L155="ベスト16",現行XD用点数換算表!$F$5,IF(L155="ベスト32",現行XD用点数換算表!$G$5,"")))))))</f>
        <v>0</v>
      </c>
      <c r="N155" s="12"/>
      <c r="O155" s="8">
        <f>IF(N155="",0,IF(N155="優勝",現行XD用点数換算表!$B$6,IF(N155="準優勝",現行XD用点数換算表!$C$6,IF(N155="ベスト4",現行XD用点数換算表!$D$6,IF(N155="ベスト8",現行XD用点数換算表!$E$6,IF(N155="ベスト16",現行XD用点数換算表!$F$6,IF(N155="ベスト32",現行XD用点数換算表!$G$6,"")))))))</f>
        <v>0</v>
      </c>
      <c r="P155" s="12"/>
      <c r="Q155" s="8">
        <f>IF(P155="",0,IF(P155="優勝",現行XD用点数換算表!$B$7,IF(P155="準優勝",現行XD用点数換算表!$C$7,IF(P155="ベスト4",現行XD用点数換算表!$D$7,IF(P155="ベスト8",現行XD用点数換算表!$E$7,現行XD用点数換算表!$F$7)))))</f>
        <v>0</v>
      </c>
      <c r="R155" s="12"/>
      <c r="S155" s="8">
        <f>IF(R155="",0,IF(R155="優勝",現行XD用点数換算表!$B$8,IF(R155="準優勝",現行XD用点数換算表!$C$8,IF(R155="ベスト4",現行XD用点数換算表!$D$8,IF(R155="ベスト8",現行XD用点数換算表!$E$8,現行XD用点数換算表!$F$8)))))</f>
        <v>0</v>
      </c>
      <c r="T155" s="12"/>
      <c r="U155" s="14">
        <f>IF(T155="",0,IF(T155="優勝",現行XD用点数換算表!$B$13,IF(T155="準優勝",現行XD用点数換算表!$C$13,IF(T155="ベスト4",現行XD用点数換算表!$D$13,現行XD用点数換算表!$E$13))))</f>
        <v>0</v>
      </c>
      <c r="V155" s="12"/>
      <c r="W155" s="8">
        <f>IF(V155="",0,IF(V155="優勝",現行XD用点数換算表!$B$14,IF(V155="準優勝",現行XD用点数換算表!$C$14,IF(V155="ベスト4",現行XD用点数換算表!$D$14,現行XD用点数換算表!$E$14))))</f>
        <v>0</v>
      </c>
      <c r="X155" s="12"/>
      <c r="Y155" s="8">
        <f>IF(X155="",0,IF(X155="優勝",[5]現行XD用点数換算表!$B$15,IF(X155="準優勝",[5]現行XD用点数換算表!$C$15,IF(X155="ベスト4",[5]現行XD用点数換算表!$D$15,IF(X155="ベスト8",[5]現行XD用点数換算表!$E$15,IF(X155="ベスト16",[5]現行XD用点数換算表!$F$15,IF(X155="ベスト32",[5]現行XD用点数換算表!$G$15,"")))))))</f>
        <v>0</v>
      </c>
      <c r="Z155" s="12"/>
      <c r="AA155" s="8">
        <f>IF(Z155="",0,IF(Z155="優勝",現行XD用点数換算表!$B$16,IF(Z155="準優勝",現行XD用点数換算表!$C$16,IF(Z155="ベスト4",現行XD用点数換算表!$D$16,IF(Z155="ベスト8",現行XD用点数換算表!$E$16,IF(Z155="ベスト16",現行XD用点数換算表!$F$16,IF(Z155="ベスト32",現行XD用点数換算表!$G$16,"")))))))</f>
        <v>0</v>
      </c>
      <c r="AB155" s="12"/>
      <c r="AC155" s="8">
        <f>IF(AB155="",0,IF(AB155="優勝",現行XD用点数換算表!$B$17,IF(AB155="準優勝",現行XD用点数換算表!$C$17,IF(AB155="ベスト4",現行XD用点数換算表!$D$17,IF(AB155="ベスト8",現行XD用点数換算表!$E$17,IF(AB155="ベスト16",現行XD用点数換算表!$F$17,IF(AB155="ベスト32",現行XD用点数換算表!$G$17,"")))))))</f>
        <v>0</v>
      </c>
      <c r="AD155" s="12"/>
      <c r="AE155" s="8">
        <f>IF(AD155="",0,IF(AD155="優勝",現行XD用点数換算表!$B$18,IF(AD155="準優勝",現行XD用点数換算表!$C$18,IF(AD155="ベスト4",現行XD用点数換算表!$D$18,IF(AD155="ベスト8",現行XD用点数換算表!$E$18,現行XD用点数換算表!$F$18)))))</f>
        <v>0</v>
      </c>
      <c r="AF155" s="12"/>
      <c r="AG155" s="8">
        <f>IF(AF155="",0,IF(AF155="優勝",現行XD用点数換算表!$B$19,IF(AF155="準優勝",現行XD用点数換算表!$C$19,IF(AF155="ベスト4",現行XD用点数換算表!$D$19,IF(AF155="ベスト8",現行XD用点数換算表!$E$19,現行XD用点数換算表!$F$19)))))</f>
        <v>0</v>
      </c>
      <c r="AH155" s="8">
        <f t="shared" si="6"/>
        <v>0</v>
      </c>
    </row>
    <row r="156" spans="1:34" ht="15" customHeight="1" x14ac:dyDescent="0.55000000000000004">
      <c r="A156" s="12"/>
      <c r="B156" s="12"/>
      <c r="C156" s="12"/>
      <c r="D156" s="12"/>
      <c r="E156" s="12"/>
      <c r="F156" s="12"/>
      <c r="G156" s="13">
        <f>IF(F156="",0,IF(F156="優勝",現行XD用点数換算表!$B$2,IF(F156="準優勝",現行XD用点数換算表!$C$2,IF(F156="ベスト4",現行XD用点数換算表!$D$2,現行XD用点数換算表!$E$2))))</f>
        <v>0</v>
      </c>
      <c r="H156" s="12"/>
      <c r="I156" s="8">
        <f>IF(H156="",0,IF(H156="優勝",現行XD用点数換算表!$B$3,IF(H156="準優勝",現行XD用点数換算表!$C$3,IF(H156="ベスト4",現行XD用点数換算表!$D$3,現行XD用点数換算表!$E$3))))</f>
        <v>0</v>
      </c>
      <c r="J156" s="12"/>
      <c r="K156" s="8">
        <f>IF(J156="",0,IF(J156="優勝",[5]現行XD用点数換算表!$B$4,IF(J156="準優勝",[5]現行XD用点数換算表!$C$4,IF(J156="ベスト4",[5]現行XD用点数換算表!$D$4,IF(J156="ベスト8",[5]現行XD用点数換算表!$E$4,IF(J156="ベスト16",[5]現行XD用点数換算表!$F$4,IF(J156="ベスト32",[5]現行XD用点数換算表!$G$4,"")))))))</f>
        <v>0</v>
      </c>
      <c r="L156" s="12"/>
      <c r="M156" s="8">
        <f>IF(L156="",0,IF(L156="優勝",現行XD用点数換算表!$B$5,IF(L156="準優勝",現行XD用点数換算表!$C$5,IF(L156="ベスト4",現行XD用点数換算表!$D$5,IF(L156="ベスト8",現行XD用点数換算表!$E$5,IF(L156="ベスト16",現行XD用点数換算表!$F$5,IF(L156="ベスト32",現行XD用点数換算表!$G$5,"")))))))</f>
        <v>0</v>
      </c>
      <c r="N156" s="12"/>
      <c r="O156" s="8">
        <f>IF(N156="",0,IF(N156="優勝",現行XD用点数換算表!$B$6,IF(N156="準優勝",現行XD用点数換算表!$C$6,IF(N156="ベスト4",現行XD用点数換算表!$D$6,IF(N156="ベスト8",現行XD用点数換算表!$E$6,IF(N156="ベスト16",現行XD用点数換算表!$F$6,IF(N156="ベスト32",現行XD用点数換算表!$G$6,"")))))))</f>
        <v>0</v>
      </c>
      <c r="P156" s="12"/>
      <c r="Q156" s="8">
        <f>IF(P156="",0,IF(P156="優勝",現行XD用点数換算表!$B$7,IF(P156="準優勝",現行XD用点数換算表!$C$7,IF(P156="ベスト4",現行XD用点数換算表!$D$7,IF(P156="ベスト8",現行XD用点数換算表!$E$7,現行XD用点数換算表!$F$7)))))</f>
        <v>0</v>
      </c>
      <c r="R156" s="12"/>
      <c r="S156" s="8">
        <f>IF(R156="",0,IF(R156="優勝",現行XD用点数換算表!$B$8,IF(R156="準優勝",現行XD用点数換算表!$C$8,IF(R156="ベスト4",現行XD用点数換算表!$D$8,IF(R156="ベスト8",現行XD用点数換算表!$E$8,現行XD用点数換算表!$F$8)))))</f>
        <v>0</v>
      </c>
      <c r="T156" s="12"/>
      <c r="U156" s="14">
        <f>IF(T156="",0,IF(T156="優勝",現行XD用点数換算表!$B$13,IF(T156="準優勝",現行XD用点数換算表!$C$13,IF(T156="ベスト4",現行XD用点数換算表!$D$13,現行XD用点数換算表!$E$13))))</f>
        <v>0</v>
      </c>
      <c r="V156" s="12"/>
      <c r="W156" s="8">
        <f>IF(V156="",0,IF(V156="優勝",現行XD用点数換算表!$B$14,IF(V156="準優勝",現行XD用点数換算表!$C$14,IF(V156="ベスト4",現行XD用点数換算表!$D$14,現行XD用点数換算表!$E$14))))</f>
        <v>0</v>
      </c>
      <c r="X156" s="12"/>
      <c r="Y156" s="8">
        <f>IF(X156="",0,IF(X156="優勝",[5]現行XD用点数換算表!$B$15,IF(X156="準優勝",[5]現行XD用点数換算表!$C$15,IF(X156="ベスト4",[5]現行XD用点数換算表!$D$15,IF(X156="ベスト8",[5]現行XD用点数換算表!$E$15,IF(X156="ベスト16",[5]現行XD用点数換算表!$F$15,IF(X156="ベスト32",[5]現行XD用点数換算表!$G$15,"")))))))</f>
        <v>0</v>
      </c>
      <c r="Z156" s="12"/>
      <c r="AA156" s="8">
        <f>IF(Z156="",0,IF(Z156="優勝",現行XD用点数換算表!$B$16,IF(Z156="準優勝",現行XD用点数換算表!$C$16,IF(Z156="ベスト4",現行XD用点数換算表!$D$16,IF(Z156="ベスト8",現行XD用点数換算表!$E$16,IF(Z156="ベスト16",現行XD用点数換算表!$F$16,IF(Z156="ベスト32",現行XD用点数換算表!$G$16,"")))))))</f>
        <v>0</v>
      </c>
      <c r="AB156" s="12"/>
      <c r="AC156" s="8">
        <f>IF(AB156="",0,IF(AB156="優勝",現行XD用点数換算表!$B$17,IF(AB156="準優勝",現行XD用点数換算表!$C$17,IF(AB156="ベスト4",現行XD用点数換算表!$D$17,IF(AB156="ベスト8",現行XD用点数換算表!$E$17,IF(AB156="ベスト16",現行XD用点数換算表!$F$17,IF(AB156="ベスト32",現行XD用点数換算表!$G$17,"")))))))</f>
        <v>0</v>
      </c>
      <c r="AD156" s="12"/>
      <c r="AE156" s="8">
        <f>IF(AD156="",0,IF(AD156="優勝",現行XD用点数換算表!$B$18,IF(AD156="準優勝",現行XD用点数換算表!$C$18,IF(AD156="ベスト4",現行XD用点数換算表!$D$18,IF(AD156="ベスト8",現行XD用点数換算表!$E$18,現行XD用点数換算表!$F$18)))))</f>
        <v>0</v>
      </c>
      <c r="AF156" s="12"/>
      <c r="AG156" s="8">
        <f>IF(AF156="",0,IF(AF156="優勝",現行XD用点数換算表!$B$19,IF(AF156="準優勝",現行XD用点数換算表!$C$19,IF(AF156="ベスト4",現行XD用点数換算表!$D$19,IF(AF156="ベスト8",現行XD用点数換算表!$E$19,現行XD用点数換算表!$F$19)))))</f>
        <v>0</v>
      </c>
      <c r="AH156" s="8">
        <f t="shared" si="6"/>
        <v>0</v>
      </c>
    </row>
    <row r="157" spans="1:34" ht="15" customHeight="1" x14ac:dyDescent="0.55000000000000004">
      <c r="A157" s="12"/>
      <c r="B157" s="12"/>
      <c r="C157" s="12"/>
      <c r="D157" s="12"/>
      <c r="E157" s="12"/>
      <c r="F157" s="12"/>
      <c r="G157" s="13">
        <f>IF(F157="",0,IF(F157="優勝",現行XD用点数換算表!$B$2,IF(F157="準優勝",現行XD用点数換算表!$C$2,IF(F157="ベスト4",現行XD用点数換算表!$D$2,現行XD用点数換算表!$E$2))))</f>
        <v>0</v>
      </c>
      <c r="H157" s="12"/>
      <c r="I157" s="8">
        <f>IF(H157="",0,IF(H157="優勝",現行XD用点数換算表!$B$3,IF(H157="準優勝",現行XD用点数換算表!$C$3,IF(H157="ベスト4",現行XD用点数換算表!$D$3,現行XD用点数換算表!$E$3))))</f>
        <v>0</v>
      </c>
      <c r="J157" s="12"/>
      <c r="K157" s="8">
        <f>IF(J157="",0,IF(J157="優勝",[5]現行XD用点数換算表!$B$4,IF(J157="準優勝",[5]現行XD用点数換算表!$C$4,IF(J157="ベスト4",[5]現行XD用点数換算表!$D$4,IF(J157="ベスト8",[5]現行XD用点数換算表!$E$4,IF(J157="ベスト16",[5]現行XD用点数換算表!$F$4,IF(J157="ベスト32",[5]現行XD用点数換算表!$G$4,"")))))))</f>
        <v>0</v>
      </c>
      <c r="L157" s="12"/>
      <c r="M157" s="8">
        <f>IF(L157="",0,IF(L157="優勝",現行XD用点数換算表!$B$5,IF(L157="準優勝",現行XD用点数換算表!$C$5,IF(L157="ベスト4",現行XD用点数換算表!$D$5,IF(L157="ベスト8",現行XD用点数換算表!$E$5,IF(L157="ベスト16",現行XD用点数換算表!$F$5,IF(L157="ベスト32",現行XD用点数換算表!$G$5,"")))))))</f>
        <v>0</v>
      </c>
      <c r="N157" s="12"/>
      <c r="O157" s="8">
        <f>IF(N157="",0,IF(N157="優勝",現行XD用点数換算表!$B$6,IF(N157="準優勝",現行XD用点数換算表!$C$6,IF(N157="ベスト4",現行XD用点数換算表!$D$6,IF(N157="ベスト8",現行XD用点数換算表!$E$6,IF(N157="ベスト16",現行XD用点数換算表!$F$6,IF(N157="ベスト32",現行XD用点数換算表!$G$6,"")))))))</f>
        <v>0</v>
      </c>
      <c r="P157" s="12"/>
      <c r="Q157" s="8">
        <f>IF(P157="",0,IF(P157="優勝",現行XD用点数換算表!$B$7,IF(P157="準優勝",現行XD用点数換算表!$C$7,IF(P157="ベスト4",現行XD用点数換算表!$D$7,IF(P157="ベスト8",現行XD用点数換算表!$E$7,現行XD用点数換算表!$F$7)))))</f>
        <v>0</v>
      </c>
      <c r="R157" s="12"/>
      <c r="S157" s="8">
        <f>IF(R157="",0,IF(R157="優勝",現行XD用点数換算表!$B$8,IF(R157="準優勝",現行XD用点数換算表!$C$8,IF(R157="ベスト4",現行XD用点数換算表!$D$8,IF(R157="ベスト8",現行XD用点数換算表!$E$8,現行XD用点数換算表!$F$8)))))</f>
        <v>0</v>
      </c>
      <c r="T157" s="12"/>
      <c r="U157" s="14">
        <f>IF(T157="",0,IF(T157="優勝",現行XD用点数換算表!$B$13,IF(T157="準優勝",現行XD用点数換算表!$C$13,IF(T157="ベスト4",現行XD用点数換算表!$D$13,現行XD用点数換算表!$E$13))))</f>
        <v>0</v>
      </c>
      <c r="V157" s="12"/>
      <c r="W157" s="8">
        <f>IF(V157="",0,IF(V157="優勝",現行XD用点数換算表!$B$14,IF(V157="準優勝",現行XD用点数換算表!$C$14,IF(V157="ベスト4",現行XD用点数換算表!$D$14,現行XD用点数換算表!$E$14))))</f>
        <v>0</v>
      </c>
      <c r="X157" s="12"/>
      <c r="Y157" s="8">
        <f>IF(X157="",0,IF(X157="優勝",[5]現行XD用点数換算表!$B$15,IF(X157="準優勝",[5]現行XD用点数換算表!$C$15,IF(X157="ベスト4",[5]現行XD用点数換算表!$D$15,IF(X157="ベスト8",[5]現行XD用点数換算表!$E$15,IF(X157="ベスト16",[5]現行XD用点数換算表!$F$15,IF(X157="ベスト32",[5]現行XD用点数換算表!$G$15,"")))))))</f>
        <v>0</v>
      </c>
      <c r="Z157" s="12"/>
      <c r="AA157" s="8">
        <f>IF(Z157="",0,IF(Z157="優勝",現行XD用点数換算表!$B$16,IF(Z157="準優勝",現行XD用点数換算表!$C$16,IF(Z157="ベスト4",現行XD用点数換算表!$D$16,IF(Z157="ベスト8",現行XD用点数換算表!$E$16,IF(Z157="ベスト16",現行XD用点数換算表!$F$16,IF(Z157="ベスト32",現行XD用点数換算表!$G$16,"")))))))</f>
        <v>0</v>
      </c>
      <c r="AB157" s="12"/>
      <c r="AC157" s="8">
        <f>IF(AB157="",0,IF(AB157="優勝",現行XD用点数換算表!$B$17,IF(AB157="準優勝",現行XD用点数換算表!$C$17,IF(AB157="ベスト4",現行XD用点数換算表!$D$17,IF(AB157="ベスト8",現行XD用点数換算表!$E$17,IF(AB157="ベスト16",現行XD用点数換算表!$F$17,IF(AB157="ベスト32",現行XD用点数換算表!$G$17,"")))))))</f>
        <v>0</v>
      </c>
      <c r="AD157" s="12"/>
      <c r="AE157" s="8">
        <f>IF(AD157="",0,IF(AD157="優勝",現行XD用点数換算表!$B$18,IF(AD157="準優勝",現行XD用点数換算表!$C$18,IF(AD157="ベスト4",現行XD用点数換算表!$D$18,IF(AD157="ベスト8",現行XD用点数換算表!$E$18,現行XD用点数換算表!$F$18)))))</f>
        <v>0</v>
      </c>
      <c r="AF157" s="12"/>
      <c r="AG157" s="8">
        <f>IF(AF157="",0,IF(AF157="優勝",現行XD用点数換算表!$B$19,IF(AF157="準優勝",現行XD用点数換算表!$C$19,IF(AF157="ベスト4",現行XD用点数換算表!$D$19,IF(AF157="ベスト8",現行XD用点数換算表!$E$19,現行XD用点数換算表!$F$19)))))</f>
        <v>0</v>
      </c>
      <c r="AH157" s="8">
        <f t="shared" si="6"/>
        <v>0</v>
      </c>
    </row>
    <row r="158" spans="1:34" ht="15" customHeight="1" x14ac:dyDescent="0.55000000000000004">
      <c r="A158" s="12"/>
      <c r="B158" s="12"/>
      <c r="C158" s="12"/>
      <c r="D158" s="12"/>
      <c r="E158" s="12"/>
      <c r="F158" s="12"/>
      <c r="G158" s="13">
        <f>IF(F158="",0,IF(F158="優勝",現行XD用点数換算表!$B$2,IF(F158="準優勝",現行XD用点数換算表!$C$2,IF(F158="ベスト4",現行XD用点数換算表!$D$2,現行XD用点数換算表!$E$2))))</f>
        <v>0</v>
      </c>
      <c r="H158" s="12"/>
      <c r="I158" s="8">
        <f>IF(H158="",0,IF(H158="優勝",現行XD用点数換算表!$B$3,IF(H158="準優勝",現行XD用点数換算表!$C$3,IF(H158="ベスト4",現行XD用点数換算表!$D$3,現行XD用点数換算表!$E$3))))</f>
        <v>0</v>
      </c>
      <c r="J158" s="12"/>
      <c r="K158" s="8">
        <f>IF(J158="",0,IF(J158="優勝",[5]現行XD用点数換算表!$B$4,IF(J158="準優勝",[5]現行XD用点数換算表!$C$4,IF(J158="ベスト4",[5]現行XD用点数換算表!$D$4,IF(J158="ベスト8",[5]現行XD用点数換算表!$E$4,IF(J158="ベスト16",[5]現行XD用点数換算表!$F$4,IF(J158="ベスト32",[5]現行XD用点数換算表!$G$4,"")))))))</f>
        <v>0</v>
      </c>
      <c r="L158" s="12"/>
      <c r="M158" s="8">
        <f>IF(L158="",0,IF(L158="優勝",現行XD用点数換算表!$B$5,IF(L158="準優勝",現行XD用点数換算表!$C$5,IF(L158="ベスト4",現行XD用点数換算表!$D$5,IF(L158="ベスト8",現行XD用点数換算表!$E$5,IF(L158="ベスト16",現行XD用点数換算表!$F$5,IF(L158="ベスト32",現行XD用点数換算表!$G$5,"")))))))</f>
        <v>0</v>
      </c>
      <c r="N158" s="12"/>
      <c r="O158" s="8">
        <f>IF(N158="",0,IF(N158="優勝",現行XD用点数換算表!$B$6,IF(N158="準優勝",現行XD用点数換算表!$C$6,IF(N158="ベスト4",現行XD用点数換算表!$D$6,IF(N158="ベスト8",現行XD用点数換算表!$E$6,IF(N158="ベスト16",現行XD用点数換算表!$F$6,IF(N158="ベスト32",現行XD用点数換算表!$G$6,"")))))))</f>
        <v>0</v>
      </c>
      <c r="P158" s="12"/>
      <c r="Q158" s="8">
        <f>IF(P158="",0,IF(P158="優勝",現行XD用点数換算表!$B$7,IF(P158="準優勝",現行XD用点数換算表!$C$7,IF(P158="ベスト4",現行XD用点数換算表!$D$7,IF(P158="ベスト8",現行XD用点数換算表!$E$7,現行XD用点数換算表!$F$7)))))</f>
        <v>0</v>
      </c>
      <c r="R158" s="12"/>
      <c r="S158" s="8">
        <f>IF(R158="",0,IF(R158="優勝",現行XD用点数換算表!$B$8,IF(R158="準優勝",現行XD用点数換算表!$C$8,IF(R158="ベスト4",現行XD用点数換算表!$D$8,IF(R158="ベスト8",現行XD用点数換算表!$E$8,現行XD用点数換算表!$F$8)))))</f>
        <v>0</v>
      </c>
      <c r="T158" s="12"/>
      <c r="U158" s="14">
        <f>IF(T158="",0,IF(T158="優勝",現行XD用点数換算表!$B$13,IF(T158="準優勝",現行XD用点数換算表!$C$13,IF(T158="ベスト4",現行XD用点数換算表!$D$13,現行XD用点数換算表!$E$13))))</f>
        <v>0</v>
      </c>
      <c r="V158" s="12"/>
      <c r="W158" s="8">
        <f>IF(V158="",0,IF(V158="優勝",現行XD用点数換算表!$B$14,IF(V158="準優勝",現行XD用点数換算表!$C$14,IF(V158="ベスト4",現行XD用点数換算表!$D$14,現行XD用点数換算表!$E$14))))</f>
        <v>0</v>
      </c>
      <c r="X158" s="12"/>
      <c r="Y158" s="8">
        <f>IF(X158="",0,IF(X158="優勝",[5]現行XD用点数換算表!$B$15,IF(X158="準優勝",[5]現行XD用点数換算表!$C$15,IF(X158="ベスト4",[5]現行XD用点数換算表!$D$15,IF(X158="ベスト8",[5]現行XD用点数換算表!$E$15,IF(X158="ベスト16",[5]現行XD用点数換算表!$F$15,IF(X158="ベスト32",[5]現行XD用点数換算表!$G$15,"")))))))</f>
        <v>0</v>
      </c>
      <c r="Z158" s="12"/>
      <c r="AA158" s="8">
        <f>IF(Z158="",0,IF(Z158="優勝",現行XD用点数換算表!$B$16,IF(Z158="準優勝",現行XD用点数換算表!$C$16,IF(Z158="ベスト4",現行XD用点数換算表!$D$16,IF(Z158="ベスト8",現行XD用点数換算表!$E$16,IF(Z158="ベスト16",現行XD用点数換算表!$F$16,IF(Z158="ベスト32",現行XD用点数換算表!$G$16,"")))))))</f>
        <v>0</v>
      </c>
      <c r="AB158" s="12"/>
      <c r="AC158" s="8">
        <f>IF(AB158="",0,IF(AB158="優勝",現行XD用点数換算表!$B$17,IF(AB158="準優勝",現行XD用点数換算表!$C$17,IF(AB158="ベスト4",現行XD用点数換算表!$D$17,IF(AB158="ベスト8",現行XD用点数換算表!$E$17,IF(AB158="ベスト16",現行XD用点数換算表!$F$17,IF(AB158="ベスト32",現行XD用点数換算表!$G$17,"")))))))</f>
        <v>0</v>
      </c>
      <c r="AD158" s="12"/>
      <c r="AE158" s="8">
        <f>IF(AD158="",0,IF(AD158="優勝",現行XD用点数換算表!$B$18,IF(AD158="準優勝",現行XD用点数換算表!$C$18,IF(AD158="ベスト4",現行XD用点数換算表!$D$18,IF(AD158="ベスト8",現行XD用点数換算表!$E$18,現行XD用点数換算表!$F$18)))))</f>
        <v>0</v>
      </c>
      <c r="AF158" s="12"/>
      <c r="AG158" s="8">
        <f>IF(AF158="",0,IF(AF158="優勝",現行XD用点数換算表!$B$19,IF(AF158="準優勝",現行XD用点数換算表!$C$19,IF(AF158="ベスト4",現行XD用点数換算表!$D$19,IF(AF158="ベスト8",現行XD用点数換算表!$E$19,現行XD用点数換算表!$F$19)))))</f>
        <v>0</v>
      </c>
      <c r="AH158" s="8">
        <f t="shared" si="6"/>
        <v>0</v>
      </c>
    </row>
    <row r="159" spans="1:34" ht="15" customHeight="1" x14ac:dyDescent="0.55000000000000004">
      <c r="A159" s="12"/>
      <c r="B159" s="12"/>
      <c r="C159" s="12"/>
      <c r="D159" s="12"/>
      <c r="E159" s="12"/>
      <c r="F159" s="12"/>
      <c r="G159" s="13">
        <f>IF(F159="",0,IF(F159="優勝",現行XD用点数換算表!$B$2,IF(F159="準優勝",現行XD用点数換算表!$C$2,IF(F159="ベスト4",現行XD用点数換算表!$D$2,現行XD用点数換算表!$E$2))))</f>
        <v>0</v>
      </c>
      <c r="H159" s="12"/>
      <c r="I159" s="8">
        <f>IF(H159="",0,IF(H159="優勝",現行XD用点数換算表!$B$3,IF(H159="準優勝",現行XD用点数換算表!$C$3,IF(H159="ベスト4",現行XD用点数換算表!$D$3,現行XD用点数換算表!$E$3))))</f>
        <v>0</v>
      </c>
      <c r="J159" s="12"/>
      <c r="K159" s="8">
        <f>IF(J159="",0,IF(J159="優勝",[5]現行XD用点数換算表!$B$4,IF(J159="準優勝",[5]現行XD用点数換算表!$C$4,IF(J159="ベスト4",[5]現行XD用点数換算表!$D$4,IF(J159="ベスト8",[5]現行XD用点数換算表!$E$4,IF(J159="ベスト16",[5]現行XD用点数換算表!$F$4,IF(J159="ベスト32",[5]現行XD用点数換算表!$G$4,"")))))))</f>
        <v>0</v>
      </c>
      <c r="L159" s="12"/>
      <c r="M159" s="8">
        <f>IF(L159="",0,IF(L159="優勝",現行XD用点数換算表!$B$5,IF(L159="準優勝",現行XD用点数換算表!$C$5,IF(L159="ベスト4",現行XD用点数換算表!$D$5,IF(L159="ベスト8",現行XD用点数換算表!$E$5,IF(L159="ベスト16",現行XD用点数換算表!$F$5,IF(L159="ベスト32",現行XD用点数換算表!$G$5,"")))))))</f>
        <v>0</v>
      </c>
      <c r="N159" s="12"/>
      <c r="O159" s="8">
        <f>IF(N159="",0,IF(N159="優勝",現行XD用点数換算表!$B$6,IF(N159="準優勝",現行XD用点数換算表!$C$6,IF(N159="ベスト4",現行XD用点数換算表!$D$6,IF(N159="ベスト8",現行XD用点数換算表!$E$6,IF(N159="ベスト16",現行XD用点数換算表!$F$6,IF(N159="ベスト32",現行XD用点数換算表!$G$6,"")))))))</f>
        <v>0</v>
      </c>
      <c r="P159" s="12"/>
      <c r="Q159" s="8">
        <f>IF(P159="",0,IF(P159="優勝",現行XD用点数換算表!$B$7,IF(P159="準優勝",現行XD用点数換算表!$C$7,IF(P159="ベスト4",現行XD用点数換算表!$D$7,IF(P159="ベスト8",現行XD用点数換算表!$E$7,現行XD用点数換算表!$F$7)))))</f>
        <v>0</v>
      </c>
      <c r="R159" s="12"/>
      <c r="S159" s="8">
        <f>IF(R159="",0,IF(R159="優勝",現行XD用点数換算表!$B$8,IF(R159="準優勝",現行XD用点数換算表!$C$8,IF(R159="ベスト4",現行XD用点数換算表!$D$8,IF(R159="ベスト8",現行XD用点数換算表!$E$8,現行XD用点数換算表!$F$8)))))</f>
        <v>0</v>
      </c>
      <c r="T159" s="12"/>
      <c r="U159" s="14">
        <f>IF(T159="",0,IF(T159="優勝",現行XD用点数換算表!$B$13,IF(T159="準優勝",現行XD用点数換算表!$C$13,IF(T159="ベスト4",現行XD用点数換算表!$D$13,現行XD用点数換算表!$E$13))))</f>
        <v>0</v>
      </c>
      <c r="V159" s="12"/>
      <c r="W159" s="8">
        <f>IF(V159="",0,IF(V159="優勝",現行XD用点数換算表!$B$14,IF(V159="準優勝",現行XD用点数換算表!$C$14,IF(V159="ベスト4",現行XD用点数換算表!$D$14,現行XD用点数換算表!$E$14))))</f>
        <v>0</v>
      </c>
      <c r="X159" s="12"/>
      <c r="Y159" s="8">
        <f>IF(X159="",0,IF(X159="優勝",[5]現行XD用点数換算表!$B$15,IF(X159="準優勝",[5]現行XD用点数換算表!$C$15,IF(X159="ベスト4",[5]現行XD用点数換算表!$D$15,IF(X159="ベスト8",[5]現行XD用点数換算表!$E$15,IF(X159="ベスト16",[5]現行XD用点数換算表!$F$15,IF(X159="ベスト32",[5]現行XD用点数換算表!$G$15,"")))))))</f>
        <v>0</v>
      </c>
      <c r="Z159" s="12"/>
      <c r="AA159" s="8">
        <f>IF(Z159="",0,IF(Z159="優勝",現行XD用点数換算表!$B$16,IF(Z159="準優勝",現行XD用点数換算表!$C$16,IF(Z159="ベスト4",現行XD用点数換算表!$D$16,IF(Z159="ベスト8",現行XD用点数換算表!$E$16,IF(Z159="ベスト16",現行XD用点数換算表!$F$16,IF(Z159="ベスト32",現行XD用点数換算表!$G$16,"")))))))</f>
        <v>0</v>
      </c>
      <c r="AB159" s="12"/>
      <c r="AC159" s="8">
        <f>IF(AB159="",0,IF(AB159="優勝",現行XD用点数換算表!$B$17,IF(AB159="準優勝",現行XD用点数換算表!$C$17,IF(AB159="ベスト4",現行XD用点数換算表!$D$17,IF(AB159="ベスト8",現行XD用点数換算表!$E$17,IF(AB159="ベスト16",現行XD用点数換算表!$F$17,IF(AB159="ベスト32",現行XD用点数換算表!$G$17,"")))))))</f>
        <v>0</v>
      </c>
      <c r="AD159" s="12"/>
      <c r="AE159" s="8">
        <f>IF(AD159="",0,IF(AD159="優勝",現行XD用点数換算表!$B$18,IF(AD159="準優勝",現行XD用点数換算表!$C$18,IF(AD159="ベスト4",現行XD用点数換算表!$D$18,IF(AD159="ベスト8",現行XD用点数換算表!$E$18,現行XD用点数換算表!$F$18)))))</f>
        <v>0</v>
      </c>
      <c r="AF159" s="12"/>
      <c r="AG159" s="8">
        <f>IF(AF159="",0,IF(AF159="優勝",現行XD用点数換算表!$B$19,IF(AF159="準優勝",現行XD用点数換算表!$C$19,IF(AF159="ベスト4",現行XD用点数換算表!$D$19,IF(AF159="ベスト8",現行XD用点数換算表!$E$19,現行XD用点数換算表!$F$19)))))</f>
        <v>0</v>
      </c>
      <c r="AH159" s="8">
        <f t="shared" si="6"/>
        <v>0</v>
      </c>
    </row>
    <row r="160" spans="1:34" ht="15" customHeight="1" x14ac:dyDescent="0.55000000000000004">
      <c r="A160" s="12"/>
      <c r="B160" s="12"/>
      <c r="C160" s="12"/>
      <c r="D160" s="12"/>
      <c r="E160" s="12"/>
      <c r="F160" s="12"/>
      <c r="G160" s="13">
        <f>IF(F160="",0,IF(F160="優勝",現行XD用点数換算表!$B$2,IF(F160="準優勝",現行XD用点数換算表!$C$2,IF(F160="ベスト4",現行XD用点数換算表!$D$2,現行XD用点数換算表!$E$2))))</f>
        <v>0</v>
      </c>
      <c r="H160" s="12"/>
      <c r="I160" s="8">
        <f>IF(H160="",0,IF(H160="優勝",現行XD用点数換算表!$B$3,IF(H160="準優勝",現行XD用点数換算表!$C$3,IF(H160="ベスト4",現行XD用点数換算表!$D$3,現行XD用点数換算表!$E$3))))</f>
        <v>0</v>
      </c>
      <c r="J160" s="12"/>
      <c r="K160" s="8">
        <f>IF(J160="",0,IF(J160="優勝",[5]現行XD用点数換算表!$B$4,IF(J160="準優勝",[5]現行XD用点数換算表!$C$4,IF(J160="ベスト4",[5]現行XD用点数換算表!$D$4,IF(J160="ベスト8",[5]現行XD用点数換算表!$E$4,IF(J160="ベスト16",[5]現行XD用点数換算表!$F$4,IF(J160="ベスト32",[5]現行XD用点数換算表!$G$4,"")))))))</f>
        <v>0</v>
      </c>
      <c r="L160" s="12"/>
      <c r="M160" s="8">
        <f>IF(L160="",0,IF(L160="優勝",現行XD用点数換算表!$B$5,IF(L160="準優勝",現行XD用点数換算表!$C$5,IF(L160="ベスト4",現行XD用点数換算表!$D$5,IF(L160="ベスト8",現行XD用点数換算表!$E$5,IF(L160="ベスト16",現行XD用点数換算表!$F$5,IF(L160="ベスト32",現行XD用点数換算表!$G$5,"")))))))</f>
        <v>0</v>
      </c>
      <c r="N160" s="12"/>
      <c r="O160" s="8">
        <f>IF(N160="",0,IF(N160="優勝",現行XD用点数換算表!$B$6,IF(N160="準優勝",現行XD用点数換算表!$C$6,IF(N160="ベスト4",現行XD用点数換算表!$D$6,IF(N160="ベスト8",現行XD用点数換算表!$E$6,IF(N160="ベスト16",現行XD用点数換算表!$F$6,IF(N160="ベスト32",現行XD用点数換算表!$G$6,"")))))))</f>
        <v>0</v>
      </c>
      <c r="P160" s="12"/>
      <c r="Q160" s="8">
        <f>IF(P160="",0,IF(P160="優勝",現行XD用点数換算表!$B$7,IF(P160="準優勝",現行XD用点数換算表!$C$7,IF(P160="ベスト4",現行XD用点数換算表!$D$7,IF(P160="ベスト8",現行XD用点数換算表!$E$7,現行XD用点数換算表!$F$7)))))</f>
        <v>0</v>
      </c>
      <c r="R160" s="12"/>
      <c r="S160" s="8">
        <f>IF(R160="",0,IF(R160="優勝",現行XD用点数換算表!$B$8,IF(R160="準優勝",現行XD用点数換算表!$C$8,IF(R160="ベスト4",現行XD用点数換算表!$D$8,IF(R160="ベスト8",現行XD用点数換算表!$E$8,現行XD用点数換算表!$F$8)))))</f>
        <v>0</v>
      </c>
      <c r="T160" s="12"/>
      <c r="U160" s="14">
        <f>IF(T160="",0,IF(T160="優勝",現行XD用点数換算表!$B$13,IF(T160="準優勝",現行XD用点数換算表!$C$13,IF(T160="ベスト4",現行XD用点数換算表!$D$13,現行XD用点数換算表!$E$13))))</f>
        <v>0</v>
      </c>
      <c r="V160" s="12"/>
      <c r="W160" s="8">
        <f>IF(V160="",0,IF(V160="優勝",現行XD用点数換算表!$B$14,IF(V160="準優勝",現行XD用点数換算表!$C$14,IF(V160="ベスト4",現行XD用点数換算表!$D$14,現行XD用点数換算表!$E$14))))</f>
        <v>0</v>
      </c>
      <c r="X160" s="12"/>
      <c r="Y160" s="8">
        <f>IF(X160="",0,IF(X160="優勝",[5]現行XD用点数換算表!$B$15,IF(X160="準優勝",[5]現行XD用点数換算表!$C$15,IF(X160="ベスト4",[5]現行XD用点数換算表!$D$15,IF(X160="ベスト8",[5]現行XD用点数換算表!$E$15,IF(X160="ベスト16",[5]現行XD用点数換算表!$F$15,IF(X160="ベスト32",[5]現行XD用点数換算表!$G$15,"")))))))</f>
        <v>0</v>
      </c>
      <c r="Z160" s="12"/>
      <c r="AA160" s="8">
        <f>IF(Z160="",0,IF(Z160="優勝",現行XD用点数換算表!$B$16,IF(Z160="準優勝",現行XD用点数換算表!$C$16,IF(Z160="ベスト4",現行XD用点数換算表!$D$16,IF(Z160="ベスト8",現行XD用点数換算表!$E$16,IF(Z160="ベスト16",現行XD用点数換算表!$F$16,IF(Z160="ベスト32",現行XD用点数換算表!$G$16,"")))))))</f>
        <v>0</v>
      </c>
      <c r="AB160" s="12"/>
      <c r="AC160" s="8">
        <f>IF(AB160="",0,IF(AB160="優勝",現行XD用点数換算表!$B$17,IF(AB160="準優勝",現行XD用点数換算表!$C$17,IF(AB160="ベスト4",現行XD用点数換算表!$D$17,IF(AB160="ベスト8",現行XD用点数換算表!$E$17,IF(AB160="ベスト16",現行XD用点数換算表!$F$17,IF(AB160="ベスト32",現行XD用点数換算表!$G$17,"")))))))</f>
        <v>0</v>
      </c>
      <c r="AD160" s="12"/>
      <c r="AE160" s="8">
        <f>IF(AD160="",0,IF(AD160="優勝",現行XD用点数換算表!$B$18,IF(AD160="準優勝",現行XD用点数換算表!$C$18,IF(AD160="ベスト4",現行XD用点数換算表!$D$18,IF(AD160="ベスト8",現行XD用点数換算表!$E$18,現行XD用点数換算表!$F$18)))))</f>
        <v>0</v>
      </c>
      <c r="AF160" s="12"/>
      <c r="AG160" s="8">
        <f>IF(AF160="",0,IF(AF160="優勝",現行XD用点数換算表!$B$19,IF(AF160="準優勝",現行XD用点数換算表!$C$19,IF(AF160="ベスト4",現行XD用点数換算表!$D$19,IF(AF160="ベスト8",現行XD用点数換算表!$E$19,現行XD用点数換算表!$F$19)))))</f>
        <v>0</v>
      </c>
      <c r="AH160" s="8">
        <f t="shared" si="6"/>
        <v>0</v>
      </c>
    </row>
    <row r="161" spans="1:34" ht="15" customHeight="1" x14ac:dyDescent="0.55000000000000004">
      <c r="A161" s="12"/>
      <c r="B161" s="12"/>
      <c r="C161" s="12"/>
      <c r="D161" s="12"/>
      <c r="E161" s="12"/>
      <c r="F161" s="12"/>
      <c r="G161" s="13">
        <f>IF(F161="",0,IF(F161="優勝",現行XD用点数換算表!$B$2,IF(F161="準優勝",現行XD用点数換算表!$C$2,IF(F161="ベスト4",現行XD用点数換算表!$D$2,現行XD用点数換算表!$E$2))))</f>
        <v>0</v>
      </c>
      <c r="H161" s="12"/>
      <c r="I161" s="8">
        <f>IF(H161="",0,IF(H161="優勝",現行XD用点数換算表!$B$3,IF(H161="準優勝",現行XD用点数換算表!$C$3,IF(H161="ベスト4",現行XD用点数換算表!$D$3,現行XD用点数換算表!$E$3))))</f>
        <v>0</v>
      </c>
      <c r="J161" s="12"/>
      <c r="K161" s="8">
        <f>IF(J161="",0,IF(J161="優勝",[5]現行XD用点数換算表!$B$4,IF(J161="準優勝",[5]現行XD用点数換算表!$C$4,IF(J161="ベスト4",[5]現行XD用点数換算表!$D$4,IF(J161="ベスト8",[5]現行XD用点数換算表!$E$4,IF(J161="ベスト16",[5]現行XD用点数換算表!$F$4,IF(J161="ベスト32",[5]現行XD用点数換算表!$G$4,"")))))))</f>
        <v>0</v>
      </c>
      <c r="L161" s="12"/>
      <c r="M161" s="8">
        <f>IF(L161="",0,IF(L161="優勝",現行XD用点数換算表!$B$5,IF(L161="準優勝",現行XD用点数換算表!$C$5,IF(L161="ベスト4",現行XD用点数換算表!$D$5,IF(L161="ベスト8",現行XD用点数換算表!$E$5,IF(L161="ベスト16",現行XD用点数換算表!$F$5,IF(L161="ベスト32",現行XD用点数換算表!$G$5,"")))))))</f>
        <v>0</v>
      </c>
      <c r="N161" s="12"/>
      <c r="O161" s="8">
        <f>IF(N161="",0,IF(N161="優勝",現行XD用点数換算表!$B$6,IF(N161="準優勝",現行XD用点数換算表!$C$6,IF(N161="ベスト4",現行XD用点数換算表!$D$6,IF(N161="ベスト8",現行XD用点数換算表!$E$6,IF(N161="ベスト16",現行XD用点数換算表!$F$6,IF(N161="ベスト32",現行XD用点数換算表!$G$6,"")))))))</f>
        <v>0</v>
      </c>
      <c r="P161" s="12"/>
      <c r="Q161" s="8">
        <f>IF(P161="",0,IF(P161="優勝",現行XD用点数換算表!$B$7,IF(P161="準優勝",現行XD用点数換算表!$C$7,IF(P161="ベスト4",現行XD用点数換算表!$D$7,IF(P161="ベスト8",現行XD用点数換算表!$E$7,現行XD用点数換算表!$F$7)))))</f>
        <v>0</v>
      </c>
      <c r="R161" s="12"/>
      <c r="S161" s="8">
        <f>IF(R161="",0,IF(R161="優勝",現行XD用点数換算表!$B$8,IF(R161="準優勝",現行XD用点数換算表!$C$8,IF(R161="ベスト4",現行XD用点数換算表!$D$8,IF(R161="ベスト8",現行XD用点数換算表!$E$8,現行XD用点数換算表!$F$8)))))</f>
        <v>0</v>
      </c>
      <c r="T161" s="12"/>
      <c r="U161" s="14">
        <f>IF(T161="",0,IF(T161="優勝",現行XD用点数換算表!$B$13,IF(T161="準優勝",現行XD用点数換算表!$C$13,IF(T161="ベスト4",現行XD用点数換算表!$D$13,現行XD用点数換算表!$E$13))))</f>
        <v>0</v>
      </c>
      <c r="V161" s="12"/>
      <c r="W161" s="8">
        <f>IF(V161="",0,IF(V161="優勝",現行XD用点数換算表!$B$14,IF(V161="準優勝",現行XD用点数換算表!$C$14,IF(V161="ベスト4",現行XD用点数換算表!$D$14,現行XD用点数換算表!$E$14))))</f>
        <v>0</v>
      </c>
      <c r="X161" s="12"/>
      <c r="Y161" s="8">
        <f>IF(X161="",0,IF(X161="優勝",[5]現行XD用点数換算表!$B$15,IF(X161="準優勝",[5]現行XD用点数換算表!$C$15,IF(X161="ベスト4",[5]現行XD用点数換算表!$D$15,IF(X161="ベスト8",[5]現行XD用点数換算表!$E$15,IF(X161="ベスト16",[5]現行XD用点数換算表!$F$15,IF(X161="ベスト32",[5]現行XD用点数換算表!$G$15,"")))))))</f>
        <v>0</v>
      </c>
      <c r="Z161" s="12"/>
      <c r="AA161" s="8">
        <f>IF(Z161="",0,IF(Z161="優勝",現行XD用点数換算表!$B$16,IF(Z161="準優勝",現行XD用点数換算表!$C$16,IF(Z161="ベスト4",現行XD用点数換算表!$D$16,IF(Z161="ベスト8",現行XD用点数換算表!$E$16,IF(Z161="ベスト16",現行XD用点数換算表!$F$16,IF(Z161="ベスト32",現行XD用点数換算表!$G$16,"")))))))</f>
        <v>0</v>
      </c>
      <c r="AB161" s="12"/>
      <c r="AC161" s="8">
        <f>IF(AB161="",0,IF(AB161="優勝",現行XD用点数換算表!$B$17,IF(AB161="準優勝",現行XD用点数換算表!$C$17,IF(AB161="ベスト4",現行XD用点数換算表!$D$17,IF(AB161="ベスト8",現行XD用点数換算表!$E$17,IF(AB161="ベスト16",現行XD用点数換算表!$F$17,IF(AB161="ベスト32",現行XD用点数換算表!$G$17,"")))))))</f>
        <v>0</v>
      </c>
      <c r="AD161" s="12"/>
      <c r="AE161" s="8">
        <f>IF(AD161="",0,IF(AD161="優勝",現行XD用点数換算表!$B$18,IF(AD161="準優勝",現行XD用点数換算表!$C$18,IF(AD161="ベスト4",現行XD用点数換算表!$D$18,IF(AD161="ベスト8",現行XD用点数換算表!$E$18,現行XD用点数換算表!$F$18)))))</f>
        <v>0</v>
      </c>
      <c r="AF161" s="12"/>
      <c r="AG161" s="8">
        <f>IF(AF161="",0,IF(AF161="優勝",現行XD用点数換算表!$B$19,IF(AF161="準優勝",現行XD用点数換算表!$C$19,IF(AF161="ベスト4",現行XD用点数換算表!$D$19,IF(AF161="ベスト8",現行XD用点数換算表!$E$19,現行XD用点数換算表!$F$19)))))</f>
        <v>0</v>
      </c>
      <c r="AH161" s="8">
        <f t="shared" si="6"/>
        <v>0</v>
      </c>
    </row>
    <row r="162" spans="1:34" ht="15" customHeight="1" x14ac:dyDescent="0.55000000000000004">
      <c r="A162" s="12"/>
      <c r="B162" s="12"/>
      <c r="C162" s="12"/>
      <c r="D162" s="12"/>
      <c r="E162" s="12"/>
      <c r="F162" s="12"/>
      <c r="G162" s="13">
        <f>IF(F162="",0,IF(F162="優勝",現行XD用点数換算表!$B$2,IF(F162="準優勝",現行XD用点数換算表!$C$2,IF(F162="ベスト4",現行XD用点数換算表!$D$2,現行XD用点数換算表!$E$2))))</f>
        <v>0</v>
      </c>
      <c r="H162" s="12"/>
      <c r="I162" s="8">
        <f>IF(H162="",0,IF(H162="優勝",現行XD用点数換算表!$B$3,IF(H162="準優勝",現行XD用点数換算表!$C$3,IF(H162="ベスト4",現行XD用点数換算表!$D$3,現行XD用点数換算表!$E$3))))</f>
        <v>0</v>
      </c>
      <c r="J162" s="12"/>
      <c r="K162" s="8">
        <f>IF(J162="",0,IF(J162="優勝",[5]現行XD用点数換算表!$B$4,IF(J162="準優勝",[5]現行XD用点数換算表!$C$4,IF(J162="ベスト4",[5]現行XD用点数換算表!$D$4,IF(J162="ベスト8",[5]現行XD用点数換算表!$E$4,IF(J162="ベスト16",[5]現行XD用点数換算表!$F$4,IF(J162="ベスト32",[5]現行XD用点数換算表!$G$4,"")))))))</f>
        <v>0</v>
      </c>
      <c r="L162" s="12"/>
      <c r="M162" s="8">
        <f>IF(L162="",0,IF(L162="優勝",現行XD用点数換算表!$B$5,IF(L162="準優勝",現行XD用点数換算表!$C$5,IF(L162="ベスト4",現行XD用点数換算表!$D$5,IF(L162="ベスト8",現行XD用点数換算表!$E$5,IF(L162="ベスト16",現行XD用点数換算表!$F$5,IF(L162="ベスト32",現行XD用点数換算表!$G$5,"")))))))</f>
        <v>0</v>
      </c>
      <c r="N162" s="12"/>
      <c r="O162" s="8">
        <f>IF(N162="",0,IF(N162="優勝",現行XD用点数換算表!$B$6,IF(N162="準優勝",現行XD用点数換算表!$C$6,IF(N162="ベスト4",現行XD用点数換算表!$D$6,IF(N162="ベスト8",現行XD用点数換算表!$E$6,IF(N162="ベスト16",現行XD用点数換算表!$F$6,IF(N162="ベスト32",現行XD用点数換算表!$G$6,"")))))))</f>
        <v>0</v>
      </c>
      <c r="P162" s="12"/>
      <c r="Q162" s="8">
        <f>IF(P162="",0,IF(P162="優勝",現行XD用点数換算表!$B$7,IF(P162="準優勝",現行XD用点数換算表!$C$7,IF(P162="ベスト4",現行XD用点数換算表!$D$7,IF(P162="ベスト8",現行XD用点数換算表!$E$7,現行XD用点数換算表!$F$7)))))</f>
        <v>0</v>
      </c>
      <c r="R162" s="12"/>
      <c r="S162" s="8">
        <f>IF(R162="",0,IF(R162="優勝",現行XD用点数換算表!$B$8,IF(R162="準優勝",現行XD用点数換算表!$C$8,IF(R162="ベスト4",現行XD用点数換算表!$D$8,IF(R162="ベスト8",現行XD用点数換算表!$E$8,現行XD用点数換算表!$F$8)))))</f>
        <v>0</v>
      </c>
      <c r="T162" s="12"/>
      <c r="U162" s="14">
        <f>IF(T162="",0,IF(T162="優勝",現行XD用点数換算表!$B$13,IF(T162="準優勝",現行XD用点数換算表!$C$13,IF(T162="ベスト4",現行XD用点数換算表!$D$13,現行XD用点数換算表!$E$13))))</f>
        <v>0</v>
      </c>
      <c r="V162" s="12"/>
      <c r="W162" s="8">
        <f>IF(V162="",0,IF(V162="優勝",現行XD用点数換算表!$B$14,IF(V162="準優勝",現行XD用点数換算表!$C$14,IF(V162="ベスト4",現行XD用点数換算表!$D$14,現行XD用点数換算表!$E$14))))</f>
        <v>0</v>
      </c>
      <c r="X162" s="12"/>
      <c r="Y162" s="8">
        <f>IF(X162="",0,IF(X162="優勝",[5]現行XD用点数換算表!$B$15,IF(X162="準優勝",[5]現行XD用点数換算表!$C$15,IF(X162="ベスト4",[5]現行XD用点数換算表!$D$15,IF(X162="ベスト8",[5]現行XD用点数換算表!$E$15,IF(X162="ベスト16",[5]現行XD用点数換算表!$F$15,IF(X162="ベスト32",[5]現行XD用点数換算表!$G$15,"")))))))</f>
        <v>0</v>
      </c>
      <c r="Z162" s="12"/>
      <c r="AA162" s="8">
        <f>IF(Z162="",0,IF(Z162="優勝",現行XD用点数換算表!$B$16,IF(Z162="準優勝",現行XD用点数換算表!$C$16,IF(Z162="ベスト4",現行XD用点数換算表!$D$16,IF(Z162="ベスト8",現行XD用点数換算表!$E$16,IF(Z162="ベスト16",現行XD用点数換算表!$F$16,IF(Z162="ベスト32",現行XD用点数換算表!$G$16,"")))))))</f>
        <v>0</v>
      </c>
      <c r="AB162" s="12"/>
      <c r="AC162" s="8">
        <f>IF(AB162="",0,IF(AB162="優勝",現行XD用点数換算表!$B$17,IF(AB162="準優勝",現行XD用点数換算表!$C$17,IF(AB162="ベスト4",現行XD用点数換算表!$D$17,IF(AB162="ベスト8",現行XD用点数換算表!$E$17,IF(AB162="ベスト16",現行XD用点数換算表!$F$17,IF(AB162="ベスト32",現行XD用点数換算表!$G$17,"")))))))</f>
        <v>0</v>
      </c>
      <c r="AD162" s="12"/>
      <c r="AE162" s="8">
        <f>IF(AD162="",0,IF(AD162="優勝",現行XD用点数換算表!$B$18,IF(AD162="準優勝",現行XD用点数換算表!$C$18,IF(AD162="ベスト4",現行XD用点数換算表!$D$18,IF(AD162="ベスト8",現行XD用点数換算表!$E$18,現行XD用点数換算表!$F$18)))))</f>
        <v>0</v>
      </c>
      <c r="AF162" s="12"/>
      <c r="AG162" s="8">
        <f>IF(AF162="",0,IF(AF162="優勝",現行XD用点数換算表!$B$19,IF(AF162="準優勝",現行XD用点数換算表!$C$19,IF(AF162="ベスト4",現行XD用点数換算表!$D$19,IF(AF162="ベスト8",現行XD用点数換算表!$E$19,現行XD用点数換算表!$F$19)))))</f>
        <v>0</v>
      </c>
      <c r="AH162" s="8">
        <f t="shared" si="6"/>
        <v>0</v>
      </c>
    </row>
    <row r="163" spans="1:34" ht="15" customHeight="1" x14ac:dyDescent="0.55000000000000004">
      <c r="A163" s="12"/>
      <c r="B163" s="12"/>
      <c r="C163" s="12"/>
      <c r="D163" s="12"/>
      <c r="E163" s="12"/>
      <c r="F163" s="12"/>
      <c r="G163" s="13">
        <f>IF(F163="",0,IF(F163="優勝",現行XD用点数換算表!$B$2,IF(F163="準優勝",現行XD用点数換算表!$C$2,IF(F163="ベスト4",現行XD用点数換算表!$D$2,現行XD用点数換算表!$E$2))))</f>
        <v>0</v>
      </c>
      <c r="H163" s="12"/>
      <c r="I163" s="8">
        <f>IF(H163="",0,IF(H163="優勝",現行XD用点数換算表!$B$3,IF(H163="準優勝",現行XD用点数換算表!$C$3,IF(H163="ベスト4",現行XD用点数換算表!$D$3,現行XD用点数換算表!$E$3))))</f>
        <v>0</v>
      </c>
      <c r="J163" s="12"/>
      <c r="K163" s="8">
        <f>IF(J163="",0,IF(J163="優勝",[5]現行XD用点数換算表!$B$4,IF(J163="準優勝",[5]現行XD用点数換算表!$C$4,IF(J163="ベスト4",[5]現行XD用点数換算表!$D$4,IF(J163="ベスト8",[5]現行XD用点数換算表!$E$4,IF(J163="ベスト16",[5]現行XD用点数換算表!$F$4,IF(J163="ベスト32",[5]現行XD用点数換算表!$G$4,"")))))))</f>
        <v>0</v>
      </c>
      <c r="L163" s="12"/>
      <c r="M163" s="8">
        <f>IF(L163="",0,IF(L163="優勝",現行XD用点数換算表!$B$5,IF(L163="準優勝",現行XD用点数換算表!$C$5,IF(L163="ベスト4",現行XD用点数換算表!$D$5,IF(L163="ベスト8",現行XD用点数換算表!$E$5,IF(L163="ベスト16",現行XD用点数換算表!$F$5,IF(L163="ベスト32",現行XD用点数換算表!$G$5,"")))))))</f>
        <v>0</v>
      </c>
      <c r="N163" s="12"/>
      <c r="O163" s="8">
        <f>IF(N163="",0,IF(N163="優勝",現行XD用点数換算表!$B$6,IF(N163="準優勝",現行XD用点数換算表!$C$6,IF(N163="ベスト4",現行XD用点数換算表!$D$6,IF(N163="ベスト8",現行XD用点数換算表!$E$6,IF(N163="ベスト16",現行XD用点数換算表!$F$6,IF(N163="ベスト32",現行XD用点数換算表!$G$6,"")))))))</f>
        <v>0</v>
      </c>
      <c r="P163" s="12"/>
      <c r="Q163" s="8">
        <f>IF(P163="",0,IF(P163="優勝",現行XD用点数換算表!$B$7,IF(P163="準優勝",現行XD用点数換算表!$C$7,IF(P163="ベスト4",現行XD用点数換算表!$D$7,IF(P163="ベスト8",現行XD用点数換算表!$E$7,現行XD用点数換算表!$F$7)))))</f>
        <v>0</v>
      </c>
      <c r="R163" s="12"/>
      <c r="S163" s="8">
        <f>IF(R163="",0,IF(R163="優勝",現行XD用点数換算表!$B$8,IF(R163="準優勝",現行XD用点数換算表!$C$8,IF(R163="ベスト4",現行XD用点数換算表!$D$8,IF(R163="ベスト8",現行XD用点数換算表!$E$8,現行XD用点数換算表!$F$8)))))</f>
        <v>0</v>
      </c>
      <c r="T163" s="12"/>
      <c r="U163" s="14">
        <f>IF(T163="",0,IF(T163="優勝",現行XD用点数換算表!$B$13,IF(T163="準優勝",現行XD用点数換算表!$C$13,IF(T163="ベスト4",現行XD用点数換算表!$D$13,現行XD用点数換算表!$E$13))))</f>
        <v>0</v>
      </c>
      <c r="V163" s="12"/>
      <c r="W163" s="8">
        <f>IF(V163="",0,IF(V163="優勝",現行XD用点数換算表!$B$14,IF(V163="準優勝",現行XD用点数換算表!$C$14,IF(V163="ベスト4",現行XD用点数換算表!$D$14,現行XD用点数換算表!$E$14))))</f>
        <v>0</v>
      </c>
      <c r="X163" s="12"/>
      <c r="Y163" s="8">
        <f>IF(X163="",0,IF(X163="優勝",[5]現行XD用点数換算表!$B$15,IF(X163="準優勝",[5]現行XD用点数換算表!$C$15,IF(X163="ベスト4",[5]現行XD用点数換算表!$D$15,IF(X163="ベスト8",[5]現行XD用点数換算表!$E$15,IF(X163="ベスト16",[5]現行XD用点数換算表!$F$15,IF(X163="ベスト32",[5]現行XD用点数換算表!$G$15,"")))))))</f>
        <v>0</v>
      </c>
      <c r="Z163" s="12"/>
      <c r="AA163" s="8">
        <f>IF(Z163="",0,IF(Z163="優勝",現行XD用点数換算表!$B$16,IF(Z163="準優勝",現行XD用点数換算表!$C$16,IF(Z163="ベスト4",現行XD用点数換算表!$D$16,IF(Z163="ベスト8",現行XD用点数換算表!$E$16,IF(Z163="ベスト16",現行XD用点数換算表!$F$16,IF(Z163="ベスト32",現行XD用点数換算表!$G$16,"")))))))</f>
        <v>0</v>
      </c>
      <c r="AB163" s="12"/>
      <c r="AC163" s="8">
        <f>IF(AB163="",0,IF(AB163="優勝",現行XD用点数換算表!$B$17,IF(AB163="準優勝",現行XD用点数換算表!$C$17,IF(AB163="ベスト4",現行XD用点数換算表!$D$17,IF(AB163="ベスト8",現行XD用点数換算表!$E$17,IF(AB163="ベスト16",現行XD用点数換算表!$F$17,IF(AB163="ベスト32",現行XD用点数換算表!$G$17,"")))))))</f>
        <v>0</v>
      </c>
      <c r="AD163" s="12"/>
      <c r="AE163" s="8">
        <f>IF(AD163="",0,IF(AD163="優勝",現行XD用点数換算表!$B$18,IF(AD163="準優勝",現行XD用点数換算表!$C$18,IF(AD163="ベスト4",現行XD用点数換算表!$D$18,IF(AD163="ベスト8",現行XD用点数換算表!$E$18,現行XD用点数換算表!$F$18)))))</f>
        <v>0</v>
      </c>
      <c r="AF163" s="12"/>
      <c r="AG163" s="8">
        <f>IF(AF163="",0,IF(AF163="優勝",現行XD用点数換算表!$B$19,IF(AF163="準優勝",現行XD用点数換算表!$C$19,IF(AF163="ベスト4",現行XD用点数換算表!$D$19,IF(AF163="ベスト8",現行XD用点数換算表!$E$19,現行XD用点数換算表!$F$19)))))</f>
        <v>0</v>
      </c>
      <c r="AH163" s="8">
        <f t="shared" si="6"/>
        <v>0</v>
      </c>
    </row>
    <row r="164" spans="1:34" ht="15" customHeight="1" x14ac:dyDescent="0.55000000000000004">
      <c r="A164" s="12"/>
      <c r="B164" s="12"/>
      <c r="C164" s="12"/>
      <c r="D164" s="12"/>
      <c r="E164" s="12"/>
      <c r="F164" s="12"/>
      <c r="G164" s="13">
        <f>IF(F164="",0,IF(F164="優勝",現行XD用点数換算表!$B$2,IF(F164="準優勝",現行XD用点数換算表!$C$2,IF(F164="ベスト4",現行XD用点数換算表!$D$2,現行XD用点数換算表!$E$2))))</f>
        <v>0</v>
      </c>
      <c r="H164" s="12"/>
      <c r="I164" s="8">
        <f>IF(H164="",0,IF(H164="優勝",現行XD用点数換算表!$B$3,IF(H164="準優勝",現行XD用点数換算表!$C$3,IF(H164="ベスト4",現行XD用点数換算表!$D$3,現行XD用点数換算表!$E$3))))</f>
        <v>0</v>
      </c>
      <c r="J164" s="12"/>
      <c r="K164" s="8">
        <f>IF(J164="",0,IF(J164="優勝",[5]現行XD用点数換算表!$B$4,IF(J164="準優勝",[5]現行XD用点数換算表!$C$4,IF(J164="ベスト4",[5]現行XD用点数換算表!$D$4,IF(J164="ベスト8",[5]現行XD用点数換算表!$E$4,IF(J164="ベスト16",[5]現行XD用点数換算表!$F$4,IF(J164="ベスト32",[5]現行XD用点数換算表!$G$4,"")))))))</f>
        <v>0</v>
      </c>
      <c r="L164" s="12"/>
      <c r="M164" s="8">
        <f>IF(L164="",0,IF(L164="優勝",現行XD用点数換算表!$B$5,IF(L164="準優勝",現行XD用点数換算表!$C$5,IF(L164="ベスト4",現行XD用点数換算表!$D$5,IF(L164="ベスト8",現行XD用点数換算表!$E$5,IF(L164="ベスト16",現行XD用点数換算表!$F$5,IF(L164="ベスト32",現行XD用点数換算表!$G$5,"")))))))</f>
        <v>0</v>
      </c>
      <c r="N164" s="12"/>
      <c r="O164" s="8">
        <f>IF(N164="",0,IF(N164="優勝",現行XD用点数換算表!$B$6,IF(N164="準優勝",現行XD用点数換算表!$C$6,IF(N164="ベスト4",現行XD用点数換算表!$D$6,IF(N164="ベスト8",現行XD用点数換算表!$E$6,IF(N164="ベスト16",現行XD用点数換算表!$F$6,IF(N164="ベスト32",現行XD用点数換算表!$G$6,"")))))))</f>
        <v>0</v>
      </c>
      <c r="P164" s="12"/>
      <c r="Q164" s="8">
        <f>IF(P164="",0,IF(P164="優勝",現行XD用点数換算表!$B$7,IF(P164="準優勝",現行XD用点数換算表!$C$7,IF(P164="ベスト4",現行XD用点数換算表!$D$7,IF(P164="ベスト8",現行XD用点数換算表!$E$7,現行XD用点数換算表!$F$7)))))</f>
        <v>0</v>
      </c>
      <c r="R164" s="12"/>
      <c r="S164" s="8">
        <f>IF(R164="",0,IF(R164="優勝",現行XD用点数換算表!$B$8,IF(R164="準優勝",現行XD用点数換算表!$C$8,IF(R164="ベスト4",現行XD用点数換算表!$D$8,IF(R164="ベスト8",現行XD用点数換算表!$E$8,現行XD用点数換算表!$F$8)))))</f>
        <v>0</v>
      </c>
      <c r="T164" s="12"/>
      <c r="U164" s="14">
        <f>IF(T164="",0,IF(T164="優勝",現行XD用点数換算表!$B$13,IF(T164="準優勝",現行XD用点数換算表!$C$13,IF(T164="ベスト4",現行XD用点数換算表!$D$13,現行XD用点数換算表!$E$13))))</f>
        <v>0</v>
      </c>
      <c r="V164" s="12"/>
      <c r="W164" s="8">
        <f>IF(V164="",0,IF(V164="優勝",現行XD用点数換算表!$B$14,IF(V164="準優勝",現行XD用点数換算表!$C$14,IF(V164="ベスト4",現行XD用点数換算表!$D$14,現行XD用点数換算表!$E$14))))</f>
        <v>0</v>
      </c>
      <c r="X164" s="12"/>
      <c r="Y164" s="8">
        <f>IF(X164="",0,IF(X164="優勝",[5]現行XD用点数換算表!$B$15,IF(X164="準優勝",[5]現行XD用点数換算表!$C$15,IF(X164="ベスト4",[5]現行XD用点数換算表!$D$15,IF(X164="ベスト8",[5]現行XD用点数換算表!$E$15,IF(X164="ベスト16",[5]現行XD用点数換算表!$F$15,IF(X164="ベスト32",[5]現行XD用点数換算表!$G$15,"")))))))</f>
        <v>0</v>
      </c>
      <c r="Z164" s="12"/>
      <c r="AA164" s="8">
        <f>IF(Z164="",0,IF(Z164="優勝",現行XD用点数換算表!$B$16,IF(Z164="準優勝",現行XD用点数換算表!$C$16,IF(Z164="ベスト4",現行XD用点数換算表!$D$16,IF(Z164="ベスト8",現行XD用点数換算表!$E$16,IF(Z164="ベスト16",現行XD用点数換算表!$F$16,IF(Z164="ベスト32",現行XD用点数換算表!$G$16,"")))))))</f>
        <v>0</v>
      </c>
      <c r="AB164" s="12"/>
      <c r="AC164" s="8">
        <f>IF(AB164="",0,IF(AB164="優勝",現行XD用点数換算表!$B$17,IF(AB164="準優勝",現行XD用点数換算表!$C$17,IF(AB164="ベスト4",現行XD用点数換算表!$D$17,IF(AB164="ベスト8",現行XD用点数換算表!$E$17,IF(AB164="ベスト16",現行XD用点数換算表!$F$17,IF(AB164="ベスト32",現行XD用点数換算表!$G$17,"")))))))</f>
        <v>0</v>
      </c>
      <c r="AD164" s="12"/>
      <c r="AE164" s="8">
        <f>IF(AD164="",0,IF(AD164="優勝",現行XD用点数換算表!$B$18,IF(AD164="準優勝",現行XD用点数換算表!$C$18,IF(AD164="ベスト4",現行XD用点数換算表!$D$18,IF(AD164="ベスト8",現行XD用点数換算表!$E$18,現行XD用点数換算表!$F$18)))))</f>
        <v>0</v>
      </c>
      <c r="AF164" s="12"/>
      <c r="AG164" s="8">
        <f>IF(AF164="",0,IF(AF164="優勝",現行XD用点数換算表!$B$19,IF(AF164="準優勝",現行XD用点数換算表!$C$19,IF(AF164="ベスト4",現行XD用点数換算表!$D$19,IF(AF164="ベスト8",現行XD用点数換算表!$E$19,現行XD用点数換算表!$F$19)))))</f>
        <v>0</v>
      </c>
      <c r="AH164" s="8">
        <f t="shared" si="6"/>
        <v>0</v>
      </c>
    </row>
    <row r="165" spans="1:34" ht="15" customHeight="1" x14ac:dyDescent="0.55000000000000004">
      <c r="A165" s="12"/>
      <c r="B165" s="12"/>
      <c r="C165" s="12"/>
      <c r="D165" s="12"/>
      <c r="E165" s="12"/>
      <c r="F165" s="12"/>
      <c r="G165" s="13">
        <f>IF(F165="",0,IF(F165="優勝",現行XD用点数換算表!$B$2,IF(F165="準優勝",現行XD用点数換算表!$C$2,IF(F165="ベスト4",現行XD用点数換算表!$D$2,現行XD用点数換算表!$E$2))))</f>
        <v>0</v>
      </c>
      <c r="H165" s="12"/>
      <c r="I165" s="8">
        <f>IF(H165="",0,IF(H165="優勝",現行XD用点数換算表!$B$3,IF(H165="準優勝",現行XD用点数換算表!$C$3,IF(H165="ベスト4",現行XD用点数換算表!$D$3,現行XD用点数換算表!$E$3))))</f>
        <v>0</v>
      </c>
      <c r="J165" s="12"/>
      <c r="K165" s="8">
        <f>IF(J165="",0,IF(J165="優勝",[5]現行XD用点数換算表!$B$4,IF(J165="準優勝",[5]現行XD用点数換算表!$C$4,IF(J165="ベスト4",[5]現行XD用点数換算表!$D$4,IF(J165="ベスト8",[5]現行XD用点数換算表!$E$4,IF(J165="ベスト16",[5]現行XD用点数換算表!$F$4,IF(J165="ベスト32",[5]現行XD用点数換算表!$G$4,"")))))))</f>
        <v>0</v>
      </c>
      <c r="L165" s="12"/>
      <c r="M165" s="8">
        <f>IF(L165="",0,IF(L165="優勝",現行XD用点数換算表!$B$5,IF(L165="準優勝",現行XD用点数換算表!$C$5,IF(L165="ベスト4",現行XD用点数換算表!$D$5,IF(L165="ベスト8",現行XD用点数換算表!$E$5,IF(L165="ベスト16",現行XD用点数換算表!$F$5,IF(L165="ベスト32",現行XD用点数換算表!$G$5,"")))))))</f>
        <v>0</v>
      </c>
      <c r="N165" s="12"/>
      <c r="O165" s="8">
        <f>IF(N165="",0,IF(N165="優勝",現行XD用点数換算表!$B$6,IF(N165="準優勝",現行XD用点数換算表!$C$6,IF(N165="ベスト4",現行XD用点数換算表!$D$6,IF(N165="ベスト8",現行XD用点数換算表!$E$6,IF(N165="ベスト16",現行XD用点数換算表!$F$6,IF(N165="ベスト32",現行XD用点数換算表!$G$6,"")))))))</f>
        <v>0</v>
      </c>
      <c r="P165" s="12"/>
      <c r="Q165" s="8">
        <f>IF(P165="",0,IF(P165="優勝",現行XD用点数換算表!$B$7,IF(P165="準優勝",現行XD用点数換算表!$C$7,IF(P165="ベスト4",現行XD用点数換算表!$D$7,IF(P165="ベスト8",現行XD用点数換算表!$E$7,現行XD用点数換算表!$F$7)))))</f>
        <v>0</v>
      </c>
      <c r="R165" s="12"/>
      <c r="S165" s="8">
        <f>IF(R165="",0,IF(R165="優勝",現行XD用点数換算表!$B$8,IF(R165="準優勝",現行XD用点数換算表!$C$8,IF(R165="ベスト4",現行XD用点数換算表!$D$8,IF(R165="ベスト8",現行XD用点数換算表!$E$8,現行XD用点数換算表!$F$8)))))</f>
        <v>0</v>
      </c>
      <c r="T165" s="12"/>
      <c r="U165" s="14">
        <f>IF(T165="",0,IF(T165="優勝",現行XD用点数換算表!$B$13,IF(T165="準優勝",現行XD用点数換算表!$C$13,IF(T165="ベスト4",現行XD用点数換算表!$D$13,現行XD用点数換算表!$E$13))))</f>
        <v>0</v>
      </c>
      <c r="V165" s="12"/>
      <c r="W165" s="8">
        <f>IF(V165="",0,IF(V165="優勝",現行XD用点数換算表!$B$14,IF(V165="準優勝",現行XD用点数換算表!$C$14,IF(V165="ベスト4",現行XD用点数換算表!$D$14,現行XD用点数換算表!$E$14))))</f>
        <v>0</v>
      </c>
      <c r="X165" s="12"/>
      <c r="Y165" s="8">
        <f>IF(X165="",0,IF(X165="優勝",[5]現行XD用点数換算表!$B$15,IF(X165="準優勝",[5]現行XD用点数換算表!$C$15,IF(X165="ベスト4",[5]現行XD用点数換算表!$D$15,IF(X165="ベスト8",[5]現行XD用点数換算表!$E$15,IF(X165="ベスト16",[5]現行XD用点数換算表!$F$15,IF(X165="ベスト32",[5]現行XD用点数換算表!$G$15,"")))))))</f>
        <v>0</v>
      </c>
      <c r="Z165" s="12"/>
      <c r="AA165" s="8">
        <f>IF(Z165="",0,IF(Z165="優勝",現行XD用点数換算表!$B$16,IF(Z165="準優勝",現行XD用点数換算表!$C$16,IF(Z165="ベスト4",現行XD用点数換算表!$D$16,IF(Z165="ベスト8",現行XD用点数換算表!$E$16,IF(Z165="ベスト16",現行XD用点数換算表!$F$16,IF(Z165="ベスト32",現行XD用点数換算表!$G$16,"")))))))</f>
        <v>0</v>
      </c>
      <c r="AB165" s="12"/>
      <c r="AC165" s="8">
        <f>IF(AB165="",0,IF(AB165="優勝",現行XD用点数換算表!$B$17,IF(AB165="準優勝",現行XD用点数換算表!$C$17,IF(AB165="ベスト4",現行XD用点数換算表!$D$17,IF(AB165="ベスト8",現行XD用点数換算表!$E$17,IF(AB165="ベスト16",現行XD用点数換算表!$F$17,IF(AB165="ベスト32",現行XD用点数換算表!$G$17,"")))))))</f>
        <v>0</v>
      </c>
      <c r="AD165" s="12"/>
      <c r="AE165" s="8">
        <f>IF(AD165="",0,IF(AD165="優勝",現行XD用点数換算表!$B$18,IF(AD165="準優勝",現行XD用点数換算表!$C$18,IF(AD165="ベスト4",現行XD用点数換算表!$D$18,IF(AD165="ベスト8",現行XD用点数換算表!$E$18,現行XD用点数換算表!$F$18)))))</f>
        <v>0</v>
      </c>
      <c r="AF165" s="12"/>
      <c r="AG165" s="8">
        <f>IF(AF165="",0,IF(AF165="優勝",現行XD用点数換算表!$B$19,IF(AF165="準優勝",現行XD用点数換算表!$C$19,IF(AF165="ベスト4",現行XD用点数換算表!$D$19,IF(AF165="ベスト8",現行XD用点数換算表!$E$19,現行XD用点数換算表!$F$19)))))</f>
        <v>0</v>
      </c>
      <c r="AH165" s="8">
        <f t="shared" si="6"/>
        <v>0</v>
      </c>
    </row>
    <row r="166" spans="1:34" ht="15" customHeight="1" x14ac:dyDescent="0.55000000000000004">
      <c r="A166" s="12"/>
      <c r="B166" s="12"/>
      <c r="C166" s="12"/>
      <c r="D166" s="12"/>
      <c r="E166" s="12"/>
      <c r="F166" s="12"/>
      <c r="G166" s="13">
        <f>IF(F166="",0,IF(F166="優勝",現行XD用点数換算表!$B$2,IF(F166="準優勝",現行XD用点数換算表!$C$2,IF(F166="ベスト4",現行XD用点数換算表!$D$2,現行XD用点数換算表!$E$2))))</f>
        <v>0</v>
      </c>
      <c r="H166" s="12"/>
      <c r="I166" s="8">
        <f>IF(H166="",0,IF(H166="優勝",現行XD用点数換算表!$B$3,IF(H166="準優勝",現行XD用点数換算表!$C$3,IF(H166="ベスト4",現行XD用点数換算表!$D$3,現行XD用点数換算表!$E$3))))</f>
        <v>0</v>
      </c>
      <c r="J166" s="12"/>
      <c r="K166" s="8">
        <f>IF(J166="",0,IF(J166="優勝",[5]現行XD用点数換算表!$B$4,IF(J166="準優勝",[5]現行XD用点数換算表!$C$4,IF(J166="ベスト4",[5]現行XD用点数換算表!$D$4,IF(J166="ベスト8",[5]現行XD用点数換算表!$E$4,IF(J166="ベスト16",[5]現行XD用点数換算表!$F$4,IF(J166="ベスト32",[5]現行XD用点数換算表!$G$4,"")))))))</f>
        <v>0</v>
      </c>
      <c r="L166" s="12"/>
      <c r="M166" s="8">
        <f>IF(L166="",0,IF(L166="優勝",現行XD用点数換算表!$B$5,IF(L166="準優勝",現行XD用点数換算表!$C$5,IF(L166="ベスト4",現行XD用点数換算表!$D$5,IF(L166="ベスト8",現行XD用点数換算表!$E$5,IF(L166="ベスト16",現行XD用点数換算表!$F$5,IF(L166="ベスト32",現行XD用点数換算表!$G$5,"")))))))</f>
        <v>0</v>
      </c>
      <c r="N166" s="12"/>
      <c r="O166" s="8">
        <f>IF(N166="",0,IF(N166="優勝",現行XD用点数換算表!$B$6,IF(N166="準優勝",現行XD用点数換算表!$C$6,IF(N166="ベスト4",現行XD用点数換算表!$D$6,IF(N166="ベスト8",現行XD用点数換算表!$E$6,IF(N166="ベスト16",現行XD用点数換算表!$F$6,IF(N166="ベスト32",現行XD用点数換算表!$G$6,"")))))))</f>
        <v>0</v>
      </c>
      <c r="P166" s="12"/>
      <c r="Q166" s="8">
        <f>IF(P166="",0,IF(P166="優勝",現行XD用点数換算表!$B$7,IF(P166="準優勝",現行XD用点数換算表!$C$7,IF(P166="ベスト4",現行XD用点数換算表!$D$7,IF(P166="ベスト8",現行XD用点数換算表!$E$7,現行XD用点数換算表!$F$7)))))</f>
        <v>0</v>
      </c>
      <c r="R166" s="12"/>
      <c r="S166" s="8">
        <f>IF(R166="",0,IF(R166="優勝",現行XD用点数換算表!$B$8,IF(R166="準優勝",現行XD用点数換算表!$C$8,IF(R166="ベスト4",現行XD用点数換算表!$D$8,IF(R166="ベスト8",現行XD用点数換算表!$E$8,現行XD用点数換算表!$F$8)))))</f>
        <v>0</v>
      </c>
      <c r="T166" s="12"/>
      <c r="U166" s="14">
        <f>IF(T166="",0,IF(T166="優勝",現行XD用点数換算表!$B$13,IF(T166="準優勝",現行XD用点数換算表!$C$13,IF(T166="ベスト4",現行XD用点数換算表!$D$13,現行XD用点数換算表!$E$13))))</f>
        <v>0</v>
      </c>
      <c r="V166" s="12"/>
      <c r="W166" s="8">
        <f>IF(V166="",0,IF(V166="優勝",現行XD用点数換算表!$B$14,IF(V166="準優勝",現行XD用点数換算表!$C$14,IF(V166="ベスト4",現行XD用点数換算表!$D$14,現行XD用点数換算表!$E$14))))</f>
        <v>0</v>
      </c>
      <c r="X166" s="12"/>
      <c r="Y166" s="8">
        <f>IF(X166="",0,IF(X166="優勝",[5]現行XD用点数換算表!$B$15,IF(X166="準優勝",[5]現行XD用点数換算表!$C$15,IF(X166="ベスト4",[5]現行XD用点数換算表!$D$15,IF(X166="ベスト8",[5]現行XD用点数換算表!$E$15,IF(X166="ベスト16",[5]現行XD用点数換算表!$F$15,IF(X166="ベスト32",[5]現行XD用点数換算表!$G$15,"")))))))</f>
        <v>0</v>
      </c>
      <c r="Z166" s="12"/>
      <c r="AA166" s="8">
        <f>IF(Z166="",0,IF(Z166="優勝",現行XD用点数換算表!$B$16,IF(Z166="準優勝",現行XD用点数換算表!$C$16,IF(Z166="ベスト4",現行XD用点数換算表!$D$16,IF(Z166="ベスト8",現行XD用点数換算表!$E$16,IF(Z166="ベスト16",現行XD用点数換算表!$F$16,IF(Z166="ベスト32",現行XD用点数換算表!$G$16,"")))))))</f>
        <v>0</v>
      </c>
      <c r="AB166" s="12"/>
      <c r="AC166" s="8">
        <f>IF(AB166="",0,IF(AB166="優勝",現行XD用点数換算表!$B$17,IF(AB166="準優勝",現行XD用点数換算表!$C$17,IF(AB166="ベスト4",現行XD用点数換算表!$D$17,IF(AB166="ベスト8",現行XD用点数換算表!$E$17,IF(AB166="ベスト16",現行XD用点数換算表!$F$17,IF(AB166="ベスト32",現行XD用点数換算表!$G$17,"")))))))</f>
        <v>0</v>
      </c>
      <c r="AD166" s="12"/>
      <c r="AE166" s="8">
        <f>IF(AD166="",0,IF(AD166="優勝",現行XD用点数換算表!$B$18,IF(AD166="準優勝",現行XD用点数換算表!$C$18,IF(AD166="ベスト4",現行XD用点数換算表!$D$18,IF(AD166="ベスト8",現行XD用点数換算表!$E$18,現行XD用点数換算表!$F$18)))))</f>
        <v>0</v>
      </c>
      <c r="AF166" s="12"/>
      <c r="AG166" s="8">
        <f>IF(AF166="",0,IF(AF166="優勝",現行XD用点数換算表!$B$19,IF(AF166="準優勝",現行XD用点数換算表!$C$19,IF(AF166="ベスト4",現行XD用点数換算表!$D$19,IF(AF166="ベスト8",現行XD用点数換算表!$E$19,現行XD用点数換算表!$F$19)))))</f>
        <v>0</v>
      </c>
      <c r="AH166" s="8">
        <f t="shared" si="6"/>
        <v>0</v>
      </c>
    </row>
    <row r="167" spans="1:34" ht="15" customHeight="1" x14ac:dyDescent="0.55000000000000004">
      <c r="A167" s="12"/>
      <c r="B167" s="12"/>
      <c r="C167" s="12"/>
      <c r="D167" s="12"/>
      <c r="E167" s="12"/>
      <c r="F167" s="12"/>
      <c r="G167" s="13">
        <f>IF(F167="",0,IF(F167="優勝",現行XD用点数換算表!$B$2,IF(F167="準優勝",現行XD用点数換算表!$C$2,IF(F167="ベスト4",現行XD用点数換算表!$D$2,現行XD用点数換算表!$E$2))))</f>
        <v>0</v>
      </c>
      <c r="H167" s="12"/>
      <c r="I167" s="8">
        <f>IF(H167="",0,IF(H167="優勝",現行XD用点数換算表!$B$3,IF(H167="準優勝",現行XD用点数換算表!$C$3,IF(H167="ベスト4",現行XD用点数換算表!$D$3,現行XD用点数換算表!$E$3))))</f>
        <v>0</v>
      </c>
      <c r="J167" s="12"/>
      <c r="K167" s="8">
        <f>IF(J167="",0,IF(J167="優勝",[5]現行XD用点数換算表!$B$4,IF(J167="準優勝",[5]現行XD用点数換算表!$C$4,IF(J167="ベスト4",[5]現行XD用点数換算表!$D$4,IF(J167="ベスト8",[5]現行XD用点数換算表!$E$4,IF(J167="ベスト16",[5]現行XD用点数換算表!$F$4,IF(J167="ベスト32",[5]現行XD用点数換算表!$G$4,"")))))))</f>
        <v>0</v>
      </c>
      <c r="L167" s="12"/>
      <c r="M167" s="8">
        <f>IF(L167="",0,IF(L167="優勝",現行XD用点数換算表!$B$5,IF(L167="準優勝",現行XD用点数換算表!$C$5,IF(L167="ベスト4",現行XD用点数換算表!$D$5,IF(L167="ベスト8",現行XD用点数換算表!$E$5,IF(L167="ベスト16",現行XD用点数換算表!$F$5,IF(L167="ベスト32",現行XD用点数換算表!$G$5,"")))))))</f>
        <v>0</v>
      </c>
      <c r="N167" s="12"/>
      <c r="O167" s="8">
        <f>IF(N167="",0,IF(N167="優勝",現行XD用点数換算表!$B$6,IF(N167="準優勝",現行XD用点数換算表!$C$6,IF(N167="ベスト4",現行XD用点数換算表!$D$6,IF(N167="ベスト8",現行XD用点数換算表!$E$6,IF(N167="ベスト16",現行XD用点数換算表!$F$6,IF(N167="ベスト32",現行XD用点数換算表!$G$6,"")))))))</f>
        <v>0</v>
      </c>
      <c r="P167" s="12"/>
      <c r="Q167" s="8">
        <f>IF(P167="",0,IF(P167="優勝",現行XD用点数換算表!$B$7,IF(P167="準優勝",現行XD用点数換算表!$C$7,IF(P167="ベスト4",現行XD用点数換算表!$D$7,IF(P167="ベスト8",現行XD用点数換算表!$E$7,現行XD用点数換算表!$F$7)))))</f>
        <v>0</v>
      </c>
      <c r="R167" s="12"/>
      <c r="S167" s="8">
        <f>IF(R167="",0,IF(R167="優勝",現行XD用点数換算表!$B$8,IF(R167="準優勝",現行XD用点数換算表!$C$8,IF(R167="ベスト4",現行XD用点数換算表!$D$8,IF(R167="ベスト8",現行XD用点数換算表!$E$8,現行XD用点数換算表!$F$8)))))</f>
        <v>0</v>
      </c>
      <c r="T167" s="12"/>
      <c r="U167" s="14">
        <f>IF(T167="",0,IF(T167="優勝",現行XD用点数換算表!$B$13,IF(T167="準優勝",現行XD用点数換算表!$C$13,IF(T167="ベスト4",現行XD用点数換算表!$D$13,現行XD用点数換算表!$E$13))))</f>
        <v>0</v>
      </c>
      <c r="V167" s="12"/>
      <c r="W167" s="8">
        <f>IF(V167="",0,IF(V167="優勝",現行XD用点数換算表!$B$14,IF(V167="準優勝",現行XD用点数換算表!$C$14,IF(V167="ベスト4",現行XD用点数換算表!$D$14,現行XD用点数換算表!$E$14))))</f>
        <v>0</v>
      </c>
      <c r="X167" s="12"/>
      <c r="Y167" s="8">
        <f>IF(X167="",0,IF(X167="優勝",[5]現行XD用点数換算表!$B$15,IF(X167="準優勝",[5]現行XD用点数換算表!$C$15,IF(X167="ベスト4",[5]現行XD用点数換算表!$D$15,IF(X167="ベスト8",[5]現行XD用点数換算表!$E$15,IF(X167="ベスト16",[5]現行XD用点数換算表!$F$15,IF(X167="ベスト32",[5]現行XD用点数換算表!$G$15,"")))))))</f>
        <v>0</v>
      </c>
      <c r="Z167" s="12"/>
      <c r="AA167" s="8">
        <f>IF(Z167="",0,IF(Z167="優勝",現行XD用点数換算表!$B$16,IF(Z167="準優勝",現行XD用点数換算表!$C$16,IF(Z167="ベスト4",現行XD用点数換算表!$D$16,IF(Z167="ベスト8",現行XD用点数換算表!$E$16,IF(Z167="ベスト16",現行XD用点数換算表!$F$16,IF(Z167="ベスト32",現行XD用点数換算表!$G$16,"")))))))</f>
        <v>0</v>
      </c>
      <c r="AB167" s="12"/>
      <c r="AC167" s="8">
        <f>IF(AB167="",0,IF(AB167="優勝",現行XD用点数換算表!$B$17,IF(AB167="準優勝",現行XD用点数換算表!$C$17,IF(AB167="ベスト4",現行XD用点数換算表!$D$17,IF(AB167="ベスト8",現行XD用点数換算表!$E$17,IF(AB167="ベスト16",現行XD用点数換算表!$F$17,IF(AB167="ベスト32",現行XD用点数換算表!$G$17,"")))))))</f>
        <v>0</v>
      </c>
      <c r="AD167" s="12"/>
      <c r="AE167" s="8">
        <f>IF(AD167="",0,IF(AD167="優勝",現行XD用点数換算表!$B$18,IF(AD167="準優勝",現行XD用点数換算表!$C$18,IF(AD167="ベスト4",現行XD用点数換算表!$D$18,IF(AD167="ベスト8",現行XD用点数換算表!$E$18,現行XD用点数換算表!$F$18)))))</f>
        <v>0</v>
      </c>
      <c r="AF167" s="12"/>
      <c r="AG167" s="8">
        <f>IF(AF167="",0,IF(AF167="優勝",現行XD用点数換算表!$B$19,IF(AF167="準優勝",現行XD用点数換算表!$C$19,IF(AF167="ベスト4",現行XD用点数換算表!$D$19,IF(AF167="ベスト8",現行XD用点数換算表!$E$19,現行XD用点数換算表!$F$19)))))</f>
        <v>0</v>
      </c>
      <c r="AH167" s="8">
        <f t="shared" si="6"/>
        <v>0</v>
      </c>
    </row>
    <row r="168" spans="1:34" ht="15" customHeight="1" x14ac:dyDescent="0.55000000000000004">
      <c r="A168" s="12"/>
      <c r="B168" s="12"/>
      <c r="C168" s="12"/>
      <c r="D168" s="12"/>
      <c r="E168" s="12"/>
      <c r="F168" s="12"/>
      <c r="G168" s="13">
        <f>IF(F168="",0,IF(F168="優勝",現行XD用点数換算表!$B$2,IF(F168="準優勝",現行XD用点数換算表!$C$2,IF(F168="ベスト4",現行XD用点数換算表!$D$2,現行XD用点数換算表!$E$2))))</f>
        <v>0</v>
      </c>
      <c r="H168" s="12"/>
      <c r="I168" s="8">
        <f>IF(H168="",0,IF(H168="優勝",現行XD用点数換算表!$B$3,IF(H168="準優勝",現行XD用点数換算表!$C$3,IF(H168="ベスト4",現行XD用点数換算表!$D$3,現行XD用点数換算表!$E$3))))</f>
        <v>0</v>
      </c>
      <c r="J168" s="12"/>
      <c r="K168" s="8">
        <f>IF(J168="",0,IF(J168="優勝",[5]現行XD用点数換算表!$B$4,IF(J168="準優勝",[5]現行XD用点数換算表!$C$4,IF(J168="ベスト4",[5]現行XD用点数換算表!$D$4,IF(J168="ベスト8",[5]現行XD用点数換算表!$E$4,IF(J168="ベスト16",[5]現行XD用点数換算表!$F$4,IF(J168="ベスト32",[5]現行XD用点数換算表!$G$4,"")))))))</f>
        <v>0</v>
      </c>
      <c r="L168" s="12"/>
      <c r="M168" s="8">
        <f>IF(L168="",0,IF(L168="優勝",現行XD用点数換算表!$B$5,IF(L168="準優勝",現行XD用点数換算表!$C$5,IF(L168="ベスト4",現行XD用点数換算表!$D$5,IF(L168="ベスト8",現行XD用点数換算表!$E$5,IF(L168="ベスト16",現行XD用点数換算表!$F$5,IF(L168="ベスト32",現行XD用点数換算表!$G$5,"")))))))</f>
        <v>0</v>
      </c>
      <c r="N168" s="12"/>
      <c r="O168" s="8">
        <f>IF(N168="",0,IF(N168="優勝",現行XD用点数換算表!$B$6,IF(N168="準優勝",現行XD用点数換算表!$C$6,IF(N168="ベスト4",現行XD用点数換算表!$D$6,IF(N168="ベスト8",現行XD用点数換算表!$E$6,IF(N168="ベスト16",現行XD用点数換算表!$F$6,IF(N168="ベスト32",現行XD用点数換算表!$G$6,"")))))))</f>
        <v>0</v>
      </c>
      <c r="P168" s="12"/>
      <c r="Q168" s="8">
        <f>IF(P168="",0,IF(P168="優勝",現行XD用点数換算表!$B$7,IF(P168="準優勝",現行XD用点数換算表!$C$7,IF(P168="ベスト4",現行XD用点数換算表!$D$7,IF(P168="ベスト8",現行XD用点数換算表!$E$7,現行XD用点数換算表!$F$7)))))</f>
        <v>0</v>
      </c>
      <c r="R168" s="12"/>
      <c r="S168" s="8">
        <f>IF(R168="",0,IF(R168="優勝",現行XD用点数換算表!$B$8,IF(R168="準優勝",現行XD用点数換算表!$C$8,IF(R168="ベスト4",現行XD用点数換算表!$D$8,IF(R168="ベスト8",現行XD用点数換算表!$E$8,現行XD用点数換算表!$F$8)))))</f>
        <v>0</v>
      </c>
      <c r="T168" s="12"/>
      <c r="U168" s="14">
        <f>IF(T168="",0,IF(T168="優勝",現行XD用点数換算表!$B$13,IF(T168="準優勝",現行XD用点数換算表!$C$13,IF(T168="ベスト4",現行XD用点数換算表!$D$13,現行XD用点数換算表!$E$13))))</f>
        <v>0</v>
      </c>
      <c r="V168" s="12"/>
      <c r="W168" s="8">
        <f>IF(V168="",0,IF(V168="優勝",現行XD用点数換算表!$B$14,IF(V168="準優勝",現行XD用点数換算表!$C$14,IF(V168="ベスト4",現行XD用点数換算表!$D$14,現行XD用点数換算表!$E$14))))</f>
        <v>0</v>
      </c>
      <c r="X168" s="12"/>
      <c r="Y168" s="8">
        <f>IF(X168="",0,IF(X168="優勝",[5]現行XD用点数換算表!$B$15,IF(X168="準優勝",[5]現行XD用点数換算表!$C$15,IF(X168="ベスト4",[5]現行XD用点数換算表!$D$15,IF(X168="ベスト8",[5]現行XD用点数換算表!$E$15,IF(X168="ベスト16",[5]現行XD用点数換算表!$F$15,IF(X168="ベスト32",[5]現行XD用点数換算表!$G$15,"")))))))</f>
        <v>0</v>
      </c>
      <c r="Z168" s="12"/>
      <c r="AA168" s="8">
        <f>IF(Z168="",0,IF(Z168="優勝",現行XD用点数換算表!$B$16,IF(Z168="準優勝",現行XD用点数換算表!$C$16,IF(Z168="ベスト4",現行XD用点数換算表!$D$16,IF(Z168="ベスト8",現行XD用点数換算表!$E$16,IF(Z168="ベスト16",現行XD用点数換算表!$F$16,IF(Z168="ベスト32",現行XD用点数換算表!$G$16,"")))))))</f>
        <v>0</v>
      </c>
      <c r="AB168" s="12"/>
      <c r="AC168" s="8">
        <f>IF(AB168="",0,IF(AB168="優勝",現行XD用点数換算表!$B$17,IF(AB168="準優勝",現行XD用点数換算表!$C$17,IF(AB168="ベスト4",現行XD用点数換算表!$D$17,IF(AB168="ベスト8",現行XD用点数換算表!$E$17,IF(AB168="ベスト16",現行XD用点数換算表!$F$17,IF(AB168="ベスト32",現行XD用点数換算表!$G$17,"")))))))</f>
        <v>0</v>
      </c>
      <c r="AD168" s="12"/>
      <c r="AE168" s="8">
        <f>IF(AD168="",0,IF(AD168="優勝",現行XD用点数換算表!$B$18,IF(AD168="準優勝",現行XD用点数換算表!$C$18,IF(AD168="ベスト4",現行XD用点数換算表!$D$18,IF(AD168="ベスト8",現行XD用点数換算表!$E$18,現行XD用点数換算表!$F$18)))))</f>
        <v>0</v>
      </c>
      <c r="AF168" s="12"/>
      <c r="AG168" s="8">
        <f>IF(AF168="",0,IF(AF168="優勝",現行XD用点数換算表!$B$19,IF(AF168="準優勝",現行XD用点数換算表!$C$19,IF(AF168="ベスト4",現行XD用点数換算表!$D$19,IF(AF168="ベスト8",現行XD用点数換算表!$E$19,現行XD用点数換算表!$F$19)))))</f>
        <v>0</v>
      </c>
      <c r="AH168" s="8">
        <f t="shared" si="6"/>
        <v>0</v>
      </c>
    </row>
    <row r="169" spans="1:34" ht="15" customHeight="1" x14ac:dyDescent="0.55000000000000004">
      <c r="A169" s="12"/>
      <c r="B169" s="12"/>
      <c r="C169" s="12"/>
      <c r="D169" s="12"/>
      <c r="E169" s="12"/>
      <c r="F169" s="12"/>
      <c r="G169" s="13">
        <f>IF(F169="",0,IF(F169="優勝",現行XD用点数換算表!$B$2,IF(F169="準優勝",現行XD用点数換算表!$C$2,IF(F169="ベスト4",現行XD用点数換算表!$D$2,現行XD用点数換算表!$E$2))))</f>
        <v>0</v>
      </c>
      <c r="H169" s="12"/>
      <c r="I169" s="8">
        <f>IF(H169="",0,IF(H169="優勝",現行XD用点数換算表!$B$3,IF(H169="準優勝",現行XD用点数換算表!$C$3,IF(H169="ベスト4",現行XD用点数換算表!$D$3,現行XD用点数換算表!$E$3))))</f>
        <v>0</v>
      </c>
      <c r="J169" s="12"/>
      <c r="K169" s="8">
        <f>IF(J169="",0,IF(J169="優勝",[5]現行XD用点数換算表!$B$4,IF(J169="準優勝",[5]現行XD用点数換算表!$C$4,IF(J169="ベスト4",[5]現行XD用点数換算表!$D$4,IF(J169="ベスト8",[5]現行XD用点数換算表!$E$4,IF(J169="ベスト16",[5]現行XD用点数換算表!$F$4,IF(J169="ベスト32",[5]現行XD用点数換算表!$G$4,"")))))))</f>
        <v>0</v>
      </c>
      <c r="L169" s="12"/>
      <c r="M169" s="8">
        <f>IF(L169="",0,IF(L169="優勝",現行XD用点数換算表!$B$5,IF(L169="準優勝",現行XD用点数換算表!$C$5,IF(L169="ベスト4",現行XD用点数換算表!$D$5,IF(L169="ベスト8",現行XD用点数換算表!$E$5,IF(L169="ベスト16",現行XD用点数換算表!$F$5,IF(L169="ベスト32",現行XD用点数換算表!$G$5,"")))))))</f>
        <v>0</v>
      </c>
      <c r="N169" s="12"/>
      <c r="O169" s="8">
        <f>IF(N169="",0,IF(N169="優勝",現行XD用点数換算表!$B$6,IF(N169="準優勝",現行XD用点数換算表!$C$6,IF(N169="ベスト4",現行XD用点数換算表!$D$6,IF(N169="ベスト8",現行XD用点数換算表!$E$6,IF(N169="ベスト16",現行XD用点数換算表!$F$6,IF(N169="ベスト32",現行XD用点数換算表!$G$6,"")))))))</f>
        <v>0</v>
      </c>
      <c r="P169" s="12"/>
      <c r="Q169" s="8">
        <f>IF(P169="",0,IF(P169="優勝",現行XD用点数換算表!$B$7,IF(P169="準優勝",現行XD用点数換算表!$C$7,IF(P169="ベスト4",現行XD用点数換算表!$D$7,IF(P169="ベスト8",現行XD用点数換算表!$E$7,現行XD用点数換算表!$F$7)))))</f>
        <v>0</v>
      </c>
      <c r="R169" s="12"/>
      <c r="S169" s="8">
        <f>IF(R169="",0,IF(R169="優勝",現行XD用点数換算表!$B$8,IF(R169="準優勝",現行XD用点数換算表!$C$8,IF(R169="ベスト4",現行XD用点数換算表!$D$8,IF(R169="ベスト8",現行XD用点数換算表!$E$8,現行XD用点数換算表!$F$8)))))</f>
        <v>0</v>
      </c>
      <c r="T169" s="12"/>
      <c r="U169" s="14">
        <f>IF(T169="",0,IF(T169="優勝",現行XD用点数換算表!$B$13,IF(T169="準優勝",現行XD用点数換算表!$C$13,IF(T169="ベスト4",現行XD用点数換算表!$D$13,現行XD用点数換算表!$E$13))))</f>
        <v>0</v>
      </c>
      <c r="V169" s="12"/>
      <c r="W169" s="8">
        <f>IF(V169="",0,IF(V169="優勝",現行XD用点数換算表!$B$14,IF(V169="準優勝",現行XD用点数換算表!$C$14,IF(V169="ベスト4",現行XD用点数換算表!$D$14,現行XD用点数換算表!$E$14))))</f>
        <v>0</v>
      </c>
      <c r="X169" s="12"/>
      <c r="Y169" s="8">
        <f>IF(X169="",0,IF(X169="優勝",[5]現行XD用点数換算表!$B$15,IF(X169="準優勝",[5]現行XD用点数換算表!$C$15,IF(X169="ベスト4",[5]現行XD用点数換算表!$D$15,IF(X169="ベスト8",[5]現行XD用点数換算表!$E$15,IF(X169="ベスト16",[5]現行XD用点数換算表!$F$15,IF(X169="ベスト32",[5]現行XD用点数換算表!$G$15,"")))))))</f>
        <v>0</v>
      </c>
      <c r="Z169" s="12"/>
      <c r="AA169" s="8">
        <f>IF(Z169="",0,IF(Z169="優勝",現行XD用点数換算表!$B$16,IF(Z169="準優勝",現行XD用点数換算表!$C$16,IF(Z169="ベスト4",現行XD用点数換算表!$D$16,IF(Z169="ベスト8",現行XD用点数換算表!$E$16,IF(Z169="ベスト16",現行XD用点数換算表!$F$16,IF(Z169="ベスト32",現行XD用点数換算表!$G$16,"")))))))</f>
        <v>0</v>
      </c>
      <c r="AB169" s="12"/>
      <c r="AC169" s="8">
        <f>IF(AB169="",0,IF(AB169="優勝",現行XD用点数換算表!$B$17,IF(AB169="準優勝",現行XD用点数換算表!$C$17,IF(AB169="ベスト4",現行XD用点数換算表!$D$17,IF(AB169="ベスト8",現行XD用点数換算表!$E$17,IF(AB169="ベスト16",現行XD用点数換算表!$F$17,IF(AB169="ベスト32",現行XD用点数換算表!$G$17,"")))))))</f>
        <v>0</v>
      </c>
      <c r="AD169" s="12"/>
      <c r="AE169" s="8">
        <f>IF(AD169="",0,IF(AD169="優勝",現行XD用点数換算表!$B$18,IF(AD169="準優勝",現行XD用点数換算表!$C$18,IF(AD169="ベスト4",現行XD用点数換算表!$D$18,IF(AD169="ベスト8",現行XD用点数換算表!$E$18,現行XD用点数換算表!$F$18)))))</f>
        <v>0</v>
      </c>
      <c r="AF169" s="12"/>
      <c r="AG169" s="8">
        <f>IF(AF169="",0,IF(AF169="優勝",現行XD用点数換算表!$B$19,IF(AF169="準優勝",現行XD用点数換算表!$C$19,IF(AF169="ベスト4",現行XD用点数換算表!$D$19,IF(AF169="ベスト8",現行XD用点数換算表!$E$19,現行XD用点数換算表!$F$19)))))</f>
        <v>0</v>
      </c>
      <c r="AH169" s="8">
        <f t="shared" si="6"/>
        <v>0</v>
      </c>
    </row>
    <row r="170" spans="1:34" ht="15" customHeight="1" x14ac:dyDescent="0.55000000000000004">
      <c r="A170" s="12"/>
      <c r="B170" s="12"/>
      <c r="C170" s="12"/>
      <c r="D170" s="12"/>
      <c r="E170" s="12"/>
      <c r="F170" s="12"/>
      <c r="G170" s="13">
        <f>IF(F170="",0,IF(F170="優勝",現行XD用点数換算表!$B$2,IF(F170="準優勝",現行XD用点数換算表!$C$2,IF(F170="ベスト4",現行XD用点数換算表!$D$2,現行XD用点数換算表!$E$2))))</f>
        <v>0</v>
      </c>
      <c r="H170" s="12"/>
      <c r="I170" s="8">
        <f>IF(H170="",0,IF(H170="優勝",現行XD用点数換算表!$B$3,IF(H170="準優勝",現行XD用点数換算表!$C$3,IF(H170="ベスト4",現行XD用点数換算表!$D$3,現行XD用点数換算表!$E$3))))</f>
        <v>0</v>
      </c>
      <c r="J170" s="12"/>
      <c r="K170" s="8">
        <f>IF(J170="",0,IF(J170="優勝",[5]現行XD用点数換算表!$B$4,IF(J170="準優勝",[5]現行XD用点数換算表!$C$4,IF(J170="ベスト4",[5]現行XD用点数換算表!$D$4,IF(J170="ベスト8",[5]現行XD用点数換算表!$E$4,IF(J170="ベスト16",[5]現行XD用点数換算表!$F$4,IF(J170="ベスト32",[5]現行XD用点数換算表!$G$4,"")))))))</f>
        <v>0</v>
      </c>
      <c r="L170" s="12"/>
      <c r="M170" s="8">
        <f>IF(L170="",0,IF(L170="優勝",現行XD用点数換算表!$B$5,IF(L170="準優勝",現行XD用点数換算表!$C$5,IF(L170="ベスト4",現行XD用点数換算表!$D$5,IF(L170="ベスト8",現行XD用点数換算表!$E$5,IF(L170="ベスト16",現行XD用点数換算表!$F$5,IF(L170="ベスト32",現行XD用点数換算表!$G$5,"")))))))</f>
        <v>0</v>
      </c>
      <c r="N170" s="12"/>
      <c r="O170" s="8">
        <f>IF(N170="",0,IF(N170="優勝",現行XD用点数換算表!$B$6,IF(N170="準優勝",現行XD用点数換算表!$C$6,IF(N170="ベスト4",現行XD用点数換算表!$D$6,IF(N170="ベスト8",現行XD用点数換算表!$E$6,IF(N170="ベスト16",現行XD用点数換算表!$F$6,IF(N170="ベスト32",現行XD用点数換算表!$G$6,"")))))))</f>
        <v>0</v>
      </c>
      <c r="P170" s="12"/>
      <c r="Q170" s="8">
        <f>IF(P170="",0,IF(P170="優勝",現行XD用点数換算表!$B$7,IF(P170="準優勝",現行XD用点数換算表!$C$7,IF(P170="ベスト4",現行XD用点数換算表!$D$7,IF(P170="ベスト8",現行XD用点数換算表!$E$7,現行XD用点数換算表!$F$7)))))</f>
        <v>0</v>
      </c>
      <c r="R170" s="12"/>
      <c r="S170" s="8">
        <f>IF(R170="",0,IF(R170="優勝",現行XD用点数換算表!$B$8,IF(R170="準優勝",現行XD用点数換算表!$C$8,IF(R170="ベスト4",現行XD用点数換算表!$D$8,IF(R170="ベスト8",現行XD用点数換算表!$E$8,現行XD用点数換算表!$F$8)))))</f>
        <v>0</v>
      </c>
      <c r="T170" s="12"/>
      <c r="U170" s="14">
        <f>IF(T170="",0,IF(T170="優勝",現行XD用点数換算表!$B$13,IF(T170="準優勝",現行XD用点数換算表!$C$13,IF(T170="ベスト4",現行XD用点数換算表!$D$13,現行XD用点数換算表!$E$13))))</f>
        <v>0</v>
      </c>
      <c r="V170" s="12"/>
      <c r="W170" s="8">
        <f>IF(V170="",0,IF(V170="優勝",現行XD用点数換算表!$B$14,IF(V170="準優勝",現行XD用点数換算表!$C$14,IF(V170="ベスト4",現行XD用点数換算表!$D$14,現行XD用点数換算表!$E$14))))</f>
        <v>0</v>
      </c>
      <c r="X170" s="12"/>
      <c r="Y170" s="8">
        <f>IF(X170="",0,IF(X170="優勝",[5]現行XD用点数換算表!$B$15,IF(X170="準優勝",[5]現行XD用点数換算表!$C$15,IF(X170="ベスト4",[5]現行XD用点数換算表!$D$15,IF(X170="ベスト8",[5]現行XD用点数換算表!$E$15,IF(X170="ベスト16",[5]現行XD用点数換算表!$F$15,IF(X170="ベスト32",[5]現行XD用点数換算表!$G$15,"")))))))</f>
        <v>0</v>
      </c>
      <c r="Z170" s="12"/>
      <c r="AA170" s="8">
        <f>IF(Z170="",0,IF(Z170="優勝",現行XD用点数換算表!$B$16,IF(Z170="準優勝",現行XD用点数換算表!$C$16,IF(Z170="ベスト4",現行XD用点数換算表!$D$16,IF(Z170="ベスト8",現行XD用点数換算表!$E$16,IF(Z170="ベスト16",現行XD用点数換算表!$F$16,IF(Z170="ベスト32",現行XD用点数換算表!$G$16,"")))))))</f>
        <v>0</v>
      </c>
      <c r="AB170" s="12"/>
      <c r="AC170" s="8">
        <f>IF(AB170="",0,IF(AB170="優勝",現行XD用点数換算表!$B$17,IF(AB170="準優勝",現行XD用点数換算表!$C$17,IF(AB170="ベスト4",現行XD用点数換算表!$D$17,IF(AB170="ベスト8",現行XD用点数換算表!$E$17,IF(AB170="ベスト16",現行XD用点数換算表!$F$17,IF(AB170="ベスト32",現行XD用点数換算表!$G$17,"")))))))</f>
        <v>0</v>
      </c>
      <c r="AD170" s="12"/>
      <c r="AE170" s="8">
        <f>IF(AD170="",0,IF(AD170="優勝",現行XD用点数換算表!$B$18,IF(AD170="準優勝",現行XD用点数換算表!$C$18,IF(AD170="ベスト4",現行XD用点数換算表!$D$18,IF(AD170="ベスト8",現行XD用点数換算表!$E$18,現行XD用点数換算表!$F$18)))))</f>
        <v>0</v>
      </c>
      <c r="AF170" s="12"/>
      <c r="AG170" s="8">
        <f>IF(AF170="",0,IF(AF170="優勝",現行XD用点数換算表!$B$19,IF(AF170="準優勝",現行XD用点数換算表!$C$19,IF(AF170="ベスト4",現行XD用点数換算表!$D$19,IF(AF170="ベスト8",現行XD用点数換算表!$E$19,現行XD用点数換算表!$F$19)))))</f>
        <v>0</v>
      </c>
      <c r="AH170" s="8">
        <f t="shared" si="6"/>
        <v>0</v>
      </c>
    </row>
    <row r="171" spans="1:34" ht="15" customHeight="1" x14ac:dyDescent="0.55000000000000004">
      <c r="A171" s="12"/>
      <c r="B171" s="12"/>
      <c r="C171" s="12"/>
      <c r="D171" s="12"/>
      <c r="E171" s="12"/>
      <c r="F171" s="12"/>
      <c r="G171" s="13">
        <f>IF(F171="",0,IF(F171="優勝",現行XD用点数換算表!$B$2,IF(F171="準優勝",現行XD用点数換算表!$C$2,IF(F171="ベスト4",現行XD用点数換算表!$D$2,現行XD用点数換算表!$E$2))))</f>
        <v>0</v>
      </c>
      <c r="H171" s="12"/>
      <c r="I171" s="8">
        <f>IF(H171="",0,IF(H171="優勝",現行XD用点数換算表!$B$3,IF(H171="準優勝",現行XD用点数換算表!$C$3,IF(H171="ベスト4",現行XD用点数換算表!$D$3,現行XD用点数換算表!$E$3))))</f>
        <v>0</v>
      </c>
      <c r="J171" s="12"/>
      <c r="K171" s="8">
        <f>IF(J171="",0,IF(J171="優勝",[5]現行XD用点数換算表!$B$4,IF(J171="準優勝",[5]現行XD用点数換算表!$C$4,IF(J171="ベスト4",[5]現行XD用点数換算表!$D$4,IF(J171="ベスト8",[5]現行XD用点数換算表!$E$4,IF(J171="ベスト16",[5]現行XD用点数換算表!$F$4,IF(J171="ベスト32",[5]現行XD用点数換算表!$G$4,"")))))))</f>
        <v>0</v>
      </c>
      <c r="L171" s="12"/>
      <c r="M171" s="8">
        <f>IF(L171="",0,IF(L171="優勝",現行XD用点数換算表!$B$5,IF(L171="準優勝",現行XD用点数換算表!$C$5,IF(L171="ベスト4",現行XD用点数換算表!$D$5,IF(L171="ベスト8",現行XD用点数換算表!$E$5,IF(L171="ベスト16",現行XD用点数換算表!$F$5,IF(L171="ベスト32",現行XD用点数換算表!$G$5,"")))))))</f>
        <v>0</v>
      </c>
      <c r="N171" s="12"/>
      <c r="O171" s="8">
        <f>IF(N171="",0,IF(N171="優勝",現行XD用点数換算表!$B$6,IF(N171="準優勝",現行XD用点数換算表!$C$6,IF(N171="ベスト4",現行XD用点数換算表!$D$6,IF(N171="ベスト8",現行XD用点数換算表!$E$6,IF(N171="ベスト16",現行XD用点数換算表!$F$6,IF(N171="ベスト32",現行XD用点数換算表!$G$6,"")))))))</f>
        <v>0</v>
      </c>
      <c r="P171" s="12"/>
      <c r="Q171" s="8">
        <f>IF(P171="",0,IF(P171="優勝",現行XD用点数換算表!$B$7,IF(P171="準優勝",現行XD用点数換算表!$C$7,IF(P171="ベスト4",現行XD用点数換算表!$D$7,IF(P171="ベスト8",現行XD用点数換算表!$E$7,現行XD用点数換算表!$F$7)))))</f>
        <v>0</v>
      </c>
      <c r="R171" s="12"/>
      <c r="S171" s="8">
        <f>IF(R171="",0,IF(R171="優勝",現行XD用点数換算表!$B$8,IF(R171="準優勝",現行XD用点数換算表!$C$8,IF(R171="ベスト4",現行XD用点数換算表!$D$8,IF(R171="ベスト8",現行XD用点数換算表!$E$8,現行XD用点数換算表!$F$8)))))</f>
        <v>0</v>
      </c>
      <c r="T171" s="12"/>
      <c r="U171" s="14">
        <f>IF(T171="",0,IF(T171="優勝",現行XD用点数換算表!$B$13,IF(T171="準優勝",現行XD用点数換算表!$C$13,IF(T171="ベスト4",現行XD用点数換算表!$D$13,現行XD用点数換算表!$E$13))))</f>
        <v>0</v>
      </c>
      <c r="V171" s="12"/>
      <c r="W171" s="8">
        <f>IF(V171="",0,IF(V171="優勝",現行XD用点数換算表!$B$14,IF(V171="準優勝",現行XD用点数換算表!$C$14,IF(V171="ベスト4",現行XD用点数換算表!$D$14,現行XD用点数換算表!$E$14))))</f>
        <v>0</v>
      </c>
      <c r="X171" s="12"/>
      <c r="Y171" s="8">
        <f>IF(X171="",0,IF(X171="優勝",[5]現行XD用点数換算表!$B$15,IF(X171="準優勝",[5]現行XD用点数換算表!$C$15,IF(X171="ベスト4",[5]現行XD用点数換算表!$D$15,IF(X171="ベスト8",[5]現行XD用点数換算表!$E$15,IF(X171="ベスト16",[5]現行XD用点数換算表!$F$15,IF(X171="ベスト32",[5]現行XD用点数換算表!$G$15,"")))))))</f>
        <v>0</v>
      </c>
      <c r="Z171" s="12"/>
      <c r="AA171" s="8">
        <f>IF(Z171="",0,IF(Z171="優勝",現行XD用点数換算表!$B$16,IF(Z171="準優勝",現行XD用点数換算表!$C$16,IF(Z171="ベスト4",現行XD用点数換算表!$D$16,IF(Z171="ベスト8",現行XD用点数換算表!$E$16,IF(Z171="ベスト16",現行XD用点数換算表!$F$16,IF(Z171="ベスト32",現行XD用点数換算表!$G$16,"")))))))</f>
        <v>0</v>
      </c>
      <c r="AB171" s="12"/>
      <c r="AC171" s="8">
        <f>IF(AB171="",0,IF(AB171="優勝",現行XD用点数換算表!$B$17,IF(AB171="準優勝",現行XD用点数換算表!$C$17,IF(AB171="ベスト4",現行XD用点数換算表!$D$17,IF(AB171="ベスト8",現行XD用点数換算表!$E$17,IF(AB171="ベスト16",現行XD用点数換算表!$F$17,IF(AB171="ベスト32",現行XD用点数換算表!$G$17,"")))))))</f>
        <v>0</v>
      </c>
      <c r="AD171" s="12"/>
      <c r="AE171" s="8">
        <f>IF(AD171="",0,IF(AD171="優勝",現行XD用点数換算表!$B$18,IF(AD171="準優勝",現行XD用点数換算表!$C$18,IF(AD171="ベスト4",現行XD用点数換算表!$D$18,IF(AD171="ベスト8",現行XD用点数換算表!$E$18,現行XD用点数換算表!$F$18)))))</f>
        <v>0</v>
      </c>
      <c r="AF171" s="12"/>
      <c r="AG171" s="8">
        <f>IF(AF171="",0,IF(AF171="優勝",現行XD用点数換算表!$B$19,IF(AF171="準優勝",現行XD用点数換算表!$C$19,IF(AF171="ベスト4",現行XD用点数換算表!$D$19,IF(AF171="ベスト8",現行XD用点数換算表!$E$19,現行XD用点数換算表!$F$19)))))</f>
        <v>0</v>
      </c>
      <c r="AH171" s="8">
        <f t="shared" si="6"/>
        <v>0</v>
      </c>
    </row>
    <row r="172" spans="1:34" ht="15" customHeight="1" x14ac:dyDescent="0.55000000000000004">
      <c r="A172" s="12"/>
      <c r="B172" s="12"/>
      <c r="C172" s="12"/>
      <c r="D172" s="12"/>
      <c r="E172" s="12"/>
      <c r="F172" s="12"/>
      <c r="G172" s="13">
        <f>IF(F172="",0,IF(F172="優勝",現行XD用点数換算表!$B$2,IF(F172="準優勝",現行XD用点数換算表!$C$2,IF(F172="ベスト4",現行XD用点数換算表!$D$2,現行XD用点数換算表!$E$2))))</f>
        <v>0</v>
      </c>
      <c r="H172" s="12"/>
      <c r="I172" s="8">
        <f>IF(H172="",0,IF(H172="優勝",現行XD用点数換算表!$B$3,IF(H172="準優勝",現行XD用点数換算表!$C$3,IF(H172="ベスト4",現行XD用点数換算表!$D$3,現行XD用点数換算表!$E$3))))</f>
        <v>0</v>
      </c>
      <c r="J172" s="12"/>
      <c r="K172" s="8">
        <f>IF(J172="",0,IF(J172="優勝",[5]現行XD用点数換算表!$B$4,IF(J172="準優勝",[5]現行XD用点数換算表!$C$4,IF(J172="ベスト4",[5]現行XD用点数換算表!$D$4,IF(J172="ベスト8",[5]現行XD用点数換算表!$E$4,IF(J172="ベスト16",[5]現行XD用点数換算表!$F$4,IF(J172="ベスト32",[5]現行XD用点数換算表!$G$4,"")))))))</f>
        <v>0</v>
      </c>
      <c r="L172" s="12"/>
      <c r="M172" s="8">
        <f>IF(L172="",0,IF(L172="優勝",現行XD用点数換算表!$B$5,IF(L172="準優勝",現行XD用点数換算表!$C$5,IF(L172="ベスト4",現行XD用点数換算表!$D$5,IF(L172="ベスト8",現行XD用点数換算表!$E$5,IF(L172="ベスト16",現行XD用点数換算表!$F$5,IF(L172="ベスト32",現行XD用点数換算表!$G$5,"")))))))</f>
        <v>0</v>
      </c>
      <c r="N172" s="12"/>
      <c r="O172" s="8">
        <f>IF(N172="",0,IF(N172="優勝",現行XD用点数換算表!$B$6,IF(N172="準優勝",現行XD用点数換算表!$C$6,IF(N172="ベスト4",現行XD用点数換算表!$D$6,IF(N172="ベスト8",現行XD用点数換算表!$E$6,IF(N172="ベスト16",現行XD用点数換算表!$F$6,IF(N172="ベスト32",現行XD用点数換算表!$G$6,"")))))))</f>
        <v>0</v>
      </c>
      <c r="P172" s="12"/>
      <c r="Q172" s="8">
        <f>IF(P172="",0,IF(P172="優勝",現行XD用点数換算表!$B$7,IF(P172="準優勝",現行XD用点数換算表!$C$7,IF(P172="ベスト4",現行XD用点数換算表!$D$7,IF(P172="ベスト8",現行XD用点数換算表!$E$7,現行XD用点数換算表!$F$7)))))</f>
        <v>0</v>
      </c>
      <c r="R172" s="12"/>
      <c r="S172" s="8">
        <f>IF(R172="",0,IF(R172="優勝",現行XD用点数換算表!$B$8,IF(R172="準優勝",現行XD用点数換算表!$C$8,IF(R172="ベスト4",現行XD用点数換算表!$D$8,IF(R172="ベスト8",現行XD用点数換算表!$E$8,現行XD用点数換算表!$F$8)))))</f>
        <v>0</v>
      </c>
      <c r="T172" s="12"/>
      <c r="U172" s="14">
        <f>IF(T172="",0,IF(T172="優勝",現行XD用点数換算表!$B$13,IF(T172="準優勝",現行XD用点数換算表!$C$13,IF(T172="ベスト4",現行XD用点数換算表!$D$13,現行XD用点数換算表!$E$13))))</f>
        <v>0</v>
      </c>
      <c r="V172" s="12"/>
      <c r="W172" s="8">
        <f>IF(V172="",0,IF(V172="優勝",現行XD用点数換算表!$B$14,IF(V172="準優勝",現行XD用点数換算表!$C$14,IF(V172="ベスト4",現行XD用点数換算表!$D$14,現行XD用点数換算表!$E$14))))</f>
        <v>0</v>
      </c>
      <c r="X172" s="12"/>
      <c r="Y172" s="8">
        <f>IF(X172="",0,IF(X172="優勝",[5]現行XD用点数換算表!$B$15,IF(X172="準優勝",[5]現行XD用点数換算表!$C$15,IF(X172="ベスト4",[5]現行XD用点数換算表!$D$15,IF(X172="ベスト8",[5]現行XD用点数換算表!$E$15,IF(X172="ベスト16",[5]現行XD用点数換算表!$F$15,IF(X172="ベスト32",[5]現行XD用点数換算表!$G$15,"")))))))</f>
        <v>0</v>
      </c>
      <c r="Z172" s="12"/>
      <c r="AA172" s="8">
        <f>IF(Z172="",0,IF(Z172="優勝",現行XD用点数換算表!$B$16,IF(Z172="準優勝",現行XD用点数換算表!$C$16,IF(Z172="ベスト4",現行XD用点数換算表!$D$16,IF(Z172="ベスト8",現行XD用点数換算表!$E$16,IF(Z172="ベスト16",現行XD用点数換算表!$F$16,IF(Z172="ベスト32",現行XD用点数換算表!$G$16,"")))))))</f>
        <v>0</v>
      </c>
      <c r="AB172" s="12"/>
      <c r="AC172" s="8">
        <f>IF(AB172="",0,IF(AB172="優勝",現行XD用点数換算表!$B$17,IF(AB172="準優勝",現行XD用点数換算表!$C$17,IF(AB172="ベスト4",現行XD用点数換算表!$D$17,IF(AB172="ベスト8",現行XD用点数換算表!$E$17,IF(AB172="ベスト16",現行XD用点数換算表!$F$17,IF(AB172="ベスト32",現行XD用点数換算表!$G$17,"")))))))</f>
        <v>0</v>
      </c>
      <c r="AD172" s="12"/>
      <c r="AE172" s="8">
        <f>IF(AD172="",0,IF(AD172="優勝",現行XD用点数換算表!$B$18,IF(AD172="準優勝",現行XD用点数換算表!$C$18,IF(AD172="ベスト4",現行XD用点数換算表!$D$18,IF(AD172="ベスト8",現行XD用点数換算表!$E$18,現行XD用点数換算表!$F$18)))))</f>
        <v>0</v>
      </c>
      <c r="AF172" s="12"/>
      <c r="AG172" s="8">
        <f>IF(AF172="",0,IF(AF172="優勝",現行XD用点数換算表!$B$19,IF(AF172="準優勝",現行XD用点数換算表!$C$19,IF(AF172="ベスト4",現行XD用点数換算表!$D$19,IF(AF172="ベスト8",現行XD用点数換算表!$E$19,現行XD用点数換算表!$F$19)))))</f>
        <v>0</v>
      </c>
      <c r="AH172" s="8">
        <f t="shared" si="6"/>
        <v>0</v>
      </c>
    </row>
    <row r="173" spans="1:34" ht="15" customHeight="1" x14ac:dyDescent="0.55000000000000004">
      <c r="A173" s="12"/>
      <c r="B173" s="12"/>
      <c r="C173" s="12"/>
      <c r="D173" s="12"/>
      <c r="E173" s="12"/>
      <c r="F173" s="12"/>
      <c r="G173" s="13">
        <f>IF(F173="",0,IF(F173="優勝",現行XD用点数換算表!$B$2,IF(F173="準優勝",現行XD用点数換算表!$C$2,IF(F173="ベスト4",現行XD用点数換算表!$D$2,現行XD用点数換算表!$E$2))))</f>
        <v>0</v>
      </c>
      <c r="H173" s="12"/>
      <c r="I173" s="8">
        <f>IF(H173="",0,IF(H173="優勝",現行XD用点数換算表!$B$3,IF(H173="準優勝",現行XD用点数換算表!$C$3,IF(H173="ベスト4",現行XD用点数換算表!$D$3,現行XD用点数換算表!$E$3))))</f>
        <v>0</v>
      </c>
      <c r="J173" s="12"/>
      <c r="K173" s="8">
        <f>IF(J173="",0,IF(J173="優勝",[5]現行XD用点数換算表!$B$4,IF(J173="準優勝",[5]現行XD用点数換算表!$C$4,IF(J173="ベスト4",[5]現行XD用点数換算表!$D$4,IF(J173="ベスト8",[5]現行XD用点数換算表!$E$4,IF(J173="ベスト16",[5]現行XD用点数換算表!$F$4,IF(J173="ベスト32",[5]現行XD用点数換算表!$G$4,"")))))))</f>
        <v>0</v>
      </c>
      <c r="L173" s="12"/>
      <c r="M173" s="8">
        <f>IF(L173="",0,IF(L173="優勝",現行XD用点数換算表!$B$5,IF(L173="準優勝",現行XD用点数換算表!$C$5,IF(L173="ベスト4",現行XD用点数換算表!$D$5,IF(L173="ベスト8",現行XD用点数換算表!$E$5,IF(L173="ベスト16",現行XD用点数換算表!$F$5,IF(L173="ベスト32",現行XD用点数換算表!$G$5,"")))))))</f>
        <v>0</v>
      </c>
      <c r="N173" s="12"/>
      <c r="O173" s="8">
        <f>IF(N173="",0,IF(N173="優勝",現行XD用点数換算表!$B$6,IF(N173="準優勝",現行XD用点数換算表!$C$6,IF(N173="ベスト4",現行XD用点数換算表!$D$6,IF(N173="ベスト8",現行XD用点数換算表!$E$6,IF(N173="ベスト16",現行XD用点数換算表!$F$6,IF(N173="ベスト32",現行XD用点数換算表!$G$6,"")))))))</f>
        <v>0</v>
      </c>
      <c r="P173" s="12"/>
      <c r="Q173" s="8">
        <f>IF(P173="",0,IF(P173="優勝",現行XD用点数換算表!$B$7,IF(P173="準優勝",現行XD用点数換算表!$C$7,IF(P173="ベスト4",現行XD用点数換算表!$D$7,IF(P173="ベスト8",現行XD用点数換算表!$E$7,現行XD用点数換算表!$F$7)))))</f>
        <v>0</v>
      </c>
      <c r="R173" s="12"/>
      <c r="S173" s="8">
        <f>IF(R173="",0,IF(R173="優勝",現行XD用点数換算表!$B$8,IF(R173="準優勝",現行XD用点数換算表!$C$8,IF(R173="ベスト4",現行XD用点数換算表!$D$8,IF(R173="ベスト8",現行XD用点数換算表!$E$8,現行XD用点数換算表!$F$8)))))</f>
        <v>0</v>
      </c>
      <c r="T173" s="12"/>
      <c r="U173" s="14">
        <f>IF(T173="",0,IF(T173="優勝",現行XD用点数換算表!$B$13,IF(T173="準優勝",現行XD用点数換算表!$C$13,IF(T173="ベスト4",現行XD用点数換算表!$D$13,現行XD用点数換算表!$E$13))))</f>
        <v>0</v>
      </c>
      <c r="V173" s="12"/>
      <c r="W173" s="8">
        <f>IF(V173="",0,IF(V173="優勝",現行XD用点数換算表!$B$14,IF(V173="準優勝",現行XD用点数換算表!$C$14,IF(V173="ベスト4",現行XD用点数換算表!$D$14,現行XD用点数換算表!$E$14))))</f>
        <v>0</v>
      </c>
      <c r="X173" s="12"/>
      <c r="Y173" s="8">
        <f>IF(X173="",0,IF(X173="優勝",[5]現行XD用点数換算表!$B$15,IF(X173="準優勝",[5]現行XD用点数換算表!$C$15,IF(X173="ベスト4",[5]現行XD用点数換算表!$D$15,IF(X173="ベスト8",[5]現行XD用点数換算表!$E$15,IF(X173="ベスト16",[5]現行XD用点数換算表!$F$15,IF(X173="ベスト32",[5]現行XD用点数換算表!$G$15,"")))))))</f>
        <v>0</v>
      </c>
      <c r="Z173" s="12"/>
      <c r="AA173" s="8">
        <f>IF(Z173="",0,IF(Z173="優勝",現行XD用点数換算表!$B$16,IF(Z173="準優勝",現行XD用点数換算表!$C$16,IF(Z173="ベスト4",現行XD用点数換算表!$D$16,IF(Z173="ベスト8",現行XD用点数換算表!$E$16,IF(Z173="ベスト16",現行XD用点数換算表!$F$16,IF(Z173="ベスト32",現行XD用点数換算表!$G$16,"")))))))</f>
        <v>0</v>
      </c>
      <c r="AB173" s="12"/>
      <c r="AC173" s="8">
        <f>IF(AB173="",0,IF(AB173="優勝",現行XD用点数換算表!$B$17,IF(AB173="準優勝",現行XD用点数換算表!$C$17,IF(AB173="ベスト4",現行XD用点数換算表!$D$17,IF(AB173="ベスト8",現行XD用点数換算表!$E$17,IF(AB173="ベスト16",現行XD用点数換算表!$F$17,IF(AB173="ベスト32",現行XD用点数換算表!$G$17,"")))))))</f>
        <v>0</v>
      </c>
      <c r="AD173" s="12"/>
      <c r="AE173" s="8">
        <f>IF(AD173="",0,IF(AD173="優勝",現行XD用点数換算表!$B$18,IF(AD173="準優勝",現行XD用点数換算表!$C$18,IF(AD173="ベスト4",現行XD用点数換算表!$D$18,IF(AD173="ベスト8",現行XD用点数換算表!$E$18,現行XD用点数換算表!$F$18)))))</f>
        <v>0</v>
      </c>
      <c r="AF173" s="12"/>
      <c r="AG173" s="8">
        <f>IF(AF173="",0,IF(AF173="優勝",現行XD用点数換算表!$B$19,IF(AF173="準優勝",現行XD用点数換算表!$C$19,IF(AF173="ベスト4",現行XD用点数換算表!$D$19,IF(AF173="ベスト8",現行XD用点数換算表!$E$19,現行XD用点数換算表!$F$19)))))</f>
        <v>0</v>
      </c>
      <c r="AH173" s="8">
        <f t="shared" si="6"/>
        <v>0</v>
      </c>
    </row>
    <row r="174" spans="1:34" ht="15" customHeight="1" x14ac:dyDescent="0.55000000000000004">
      <c r="A174" s="12"/>
      <c r="B174" s="12"/>
      <c r="C174" s="12"/>
      <c r="D174" s="12"/>
      <c r="E174" s="12"/>
      <c r="F174" s="12"/>
      <c r="G174" s="13">
        <f>IF(F174="",0,IF(F174="優勝",現行XD用点数換算表!$B$2,IF(F174="準優勝",現行XD用点数換算表!$C$2,IF(F174="ベスト4",現行XD用点数換算表!$D$2,現行XD用点数換算表!$E$2))))</f>
        <v>0</v>
      </c>
      <c r="H174" s="12"/>
      <c r="I174" s="8">
        <f>IF(H174="",0,IF(H174="優勝",現行XD用点数換算表!$B$3,IF(H174="準優勝",現行XD用点数換算表!$C$3,IF(H174="ベスト4",現行XD用点数換算表!$D$3,現行XD用点数換算表!$E$3))))</f>
        <v>0</v>
      </c>
      <c r="J174" s="12"/>
      <c r="K174" s="8">
        <f>IF(J174="",0,IF(J174="優勝",[5]現行XD用点数換算表!$B$4,IF(J174="準優勝",[5]現行XD用点数換算表!$C$4,IF(J174="ベスト4",[5]現行XD用点数換算表!$D$4,IF(J174="ベスト8",[5]現行XD用点数換算表!$E$4,IF(J174="ベスト16",[5]現行XD用点数換算表!$F$4,IF(J174="ベスト32",[5]現行XD用点数換算表!$G$4,"")))))))</f>
        <v>0</v>
      </c>
      <c r="L174" s="12"/>
      <c r="M174" s="8">
        <f>IF(L174="",0,IF(L174="優勝",現行XD用点数換算表!$B$5,IF(L174="準優勝",現行XD用点数換算表!$C$5,IF(L174="ベスト4",現行XD用点数換算表!$D$5,IF(L174="ベスト8",現行XD用点数換算表!$E$5,IF(L174="ベスト16",現行XD用点数換算表!$F$5,IF(L174="ベスト32",現行XD用点数換算表!$G$5,"")))))))</f>
        <v>0</v>
      </c>
      <c r="N174" s="12"/>
      <c r="O174" s="8">
        <f>IF(N174="",0,IF(N174="優勝",現行XD用点数換算表!$B$6,IF(N174="準優勝",現行XD用点数換算表!$C$6,IF(N174="ベスト4",現行XD用点数換算表!$D$6,IF(N174="ベスト8",現行XD用点数換算表!$E$6,IF(N174="ベスト16",現行XD用点数換算表!$F$6,IF(N174="ベスト32",現行XD用点数換算表!$G$6,"")))))))</f>
        <v>0</v>
      </c>
      <c r="P174" s="12"/>
      <c r="Q174" s="8">
        <f>IF(P174="",0,IF(P174="優勝",現行XD用点数換算表!$B$7,IF(P174="準優勝",現行XD用点数換算表!$C$7,IF(P174="ベスト4",現行XD用点数換算表!$D$7,IF(P174="ベスト8",現行XD用点数換算表!$E$7,現行XD用点数換算表!$F$7)))))</f>
        <v>0</v>
      </c>
      <c r="R174" s="12"/>
      <c r="S174" s="8">
        <f>IF(R174="",0,IF(R174="優勝",現行XD用点数換算表!$B$8,IF(R174="準優勝",現行XD用点数換算表!$C$8,IF(R174="ベスト4",現行XD用点数換算表!$D$8,IF(R174="ベスト8",現行XD用点数換算表!$E$8,現行XD用点数換算表!$F$8)))))</f>
        <v>0</v>
      </c>
      <c r="T174" s="12"/>
      <c r="U174" s="14">
        <f>IF(T174="",0,IF(T174="優勝",現行XD用点数換算表!$B$13,IF(T174="準優勝",現行XD用点数換算表!$C$13,IF(T174="ベスト4",現行XD用点数換算表!$D$13,現行XD用点数換算表!$E$13))))</f>
        <v>0</v>
      </c>
      <c r="V174" s="12"/>
      <c r="W174" s="8">
        <f>IF(V174="",0,IF(V174="優勝",現行XD用点数換算表!$B$14,IF(V174="準優勝",現行XD用点数換算表!$C$14,IF(V174="ベスト4",現行XD用点数換算表!$D$14,現行XD用点数換算表!$E$14))))</f>
        <v>0</v>
      </c>
      <c r="X174" s="12"/>
      <c r="Y174" s="8">
        <f>IF(X174="",0,IF(X174="優勝",[5]現行XD用点数換算表!$B$15,IF(X174="準優勝",[5]現行XD用点数換算表!$C$15,IF(X174="ベスト4",[5]現行XD用点数換算表!$D$15,IF(X174="ベスト8",[5]現行XD用点数換算表!$E$15,IF(X174="ベスト16",[5]現行XD用点数換算表!$F$15,IF(X174="ベスト32",[5]現行XD用点数換算表!$G$15,"")))))))</f>
        <v>0</v>
      </c>
      <c r="Z174" s="12"/>
      <c r="AA174" s="8">
        <f>IF(Z174="",0,IF(Z174="優勝",現行XD用点数換算表!$B$16,IF(Z174="準優勝",現行XD用点数換算表!$C$16,IF(Z174="ベスト4",現行XD用点数換算表!$D$16,IF(Z174="ベスト8",現行XD用点数換算表!$E$16,IF(Z174="ベスト16",現行XD用点数換算表!$F$16,IF(Z174="ベスト32",現行XD用点数換算表!$G$16,"")))))))</f>
        <v>0</v>
      </c>
      <c r="AB174" s="12"/>
      <c r="AC174" s="8">
        <f>IF(AB174="",0,IF(AB174="優勝",現行XD用点数換算表!$B$17,IF(AB174="準優勝",現行XD用点数換算表!$C$17,IF(AB174="ベスト4",現行XD用点数換算表!$D$17,IF(AB174="ベスト8",現行XD用点数換算表!$E$17,IF(AB174="ベスト16",現行XD用点数換算表!$F$17,IF(AB174="ベスト32",現行XD用点数換算表!$G$17,"")))))))</f>
        <v>0</v>
      </c>
      <c r="AD174" s="12"/>
      <c r="AE174" s="8">
        <f>IF(AD174="",0,IF(AD174="優勝",現行XD用点数換算表!$B$18,IF(AD174="準優勝",現行XD用点数換算表!$C$18,IF(AD174="ベスト4",現行XD用点数換算表!$D$18,IF(AD174="ベスト8",現行XD用点数換算表!$E$18,現行XD用点数換算表!$F$18)))))</f>
        <v>0</v>
      </c>
      <c r="AF174" s="12"/>
      <c r="AG174" s="8">
        <f>IF(AF174="",0,IF(AF174="優勝",現行XD用点数換算表!$B$19,IF(AF174="準優勝",現行XD用点数換算表!$C$19,IF(AF174="ベスト4",現行XD用点数換算表!$D$19,IF(AF174="ベスト8",現行XD用点数換算表!$E$19,現行XD用点数換算表!$F$19)))))</f>
        <v>0</v>
      </c>
      <c r="AH174" s="8">
        <f t="shared" si="6"/>
        <v>0</v>
      </c>
    </row>
    <row r="175" spans="1:34" ht="15" customHeight="1" x14ac:dyDescent="0.55000000000000004">
      <c r="A175" s="12"/>
      <c r="B175" s="12"/>
      <c r="C175" s="12"/>
      <c r="D175" s="12"/>
      <c r="E175" s="12"/>
      <c r="F175" s="12"/>
      <c r="G175" s="13">
        <f>IF(F175="",0,IF(F175="優勝",現行XD用点数換算表!$B$2,IF(F175="準優勝",現行XD用点数換算表!$C$2,IF(F175="ベスト4",現行XD用点数換算表!$D$2,現行XD用点数換算表!$E$2))))</f>
        <v>0</v>
      </c>
      <c r="H175" s="12"/>
      <c r="I175" s="8">
        <f>IF(H175="",0,IF(H175="優勝",現行XD用点数換算表!$B$3,IF(H175="準優勝",現行XD用点数換算表!$C$3,IF(H175="ベスト4",現行XD用点数換算表!$D$3,現行XD用点数換算表!$E$3))))</f>
        <v>0</v>
      </c>
      <c r="J175" s="12"/>
      <c r="K175" s="8">
        <f>IF(J175="",0,IF(J175="優勝",[5]現行XD用点数換算表!$B$4,IF(J175="準優勝",[5]現行XD用点数換算表!$C$4,IF(J175="ベスト4",[5]現行XD用点数換算表!$D$4,IF(J175="ベスト8",[5]現行XD用点数換算表!$E$4,IF(J175="ベスト16",[5]現行XD用点数換算表!$F$4,IF(J175="ベスト32",[5]現行XD用点数換算表!$G$4,"")))))))</f>
        <v>0</v>
      </c>
      <c r="L175" s="12"/>
      <c r="M175" s="8">
        <f>IF(L175="",0,IF(L175="優勝",現行XD用点数換算表!$B$5,IF(L175="準優勝",現行XD用点数換算表!$C$5,IF(L175="ベスト4",現行XD用点数換算表!$D$5,IF(L175="ベスト8",現行XD用点数換算表!$E$5,IF(L175="ベスト16",現行XD用点数換算表!$F$5,IF(L175="ベスト32",現行XD用点数換算表!$G$5,"")))))))</f>
        <v>0</v>
      </c>
      <c r="N175" s="12"/>
      <c r="O175" s="8">
        <f>IF(N175="",0,IF(N175="優勝",現行XD用点数換算表!$B$6,IF(N175="準優勝",現行XD用点数換算表!$C$6,IF(N175="ベスト4",現行XD用点数換算表!$D$6,IF(N175="ベスト8",現行XD用点数換算表!$E$6,IF(N175="ベスト16",現行XD用点数換算表!$F$6,IF(N175="ベスト32",現行XD用点数換算表!$G$6,"")))))))</f>
        <v>0</v>
      </c>
      <c r="P175" s="12"/>
      <c r="Q175" s="8">
        <f>IF(P175="",0,IF(P175="優勝",現行XD用点数換算表!$B$7,IF(P175="準優勝",現行XD用点数換算表!$C$7,IF(P175="ベスト4",現行XD用点数換算表!$D$7,IF(P175="ベスト8",現行XD用点数換算表!$E$7,現行XD用点数換算表!$F$7)))))</f>
        <v>0</v>
      </c>
      <c r="R175" s="12"/>
      <c r="S175" s="8">
        <f>IF(R175="",0,IF(R175="優勝",現行XD用点数換算表!$B$8,IF(R175="準優勝",現行XD用点数換算表!$C$8,IF(R175="ベスト4",現行XD用点数換算表!$D$8,IF(R175="ベスト8",現行XD用点数換算表!$E$8,現行XD用点数換算表!$F$8)))))</f>
        <v>0</v>
      </c>
      <c r="T175" s="12"/>
      <c r="U175" s="14">
        <f>IF(T175="",0,IF(T175="優勝",現行XD用点数換算表!$B$13,IF(T175="準優勝",現行XD用点数換算表!$C$13,IF(T175="ベスト4",現行XD用点数換算表!$D$13,現行XD用点数換算表!$E$13))))</f>
        <v>0</v>
      </c>
      <c r="V175" s="12"/>
      <c r="W175" s="8">
        <f>IF(V175="",0,IF(V175="優勝",現行XD用点数換算表!$B$14,IF(V175="準優勝",現行XD用点数換算表!$C$14,IF(V175="ベスト4",現行XD用点数換算表!$D$14,現行XD用点数換算表!$E$14))))</f>
        <v>0</v>
      </c>
      <c r="X175" s="12"/>
      <c r="Y175" s="8">
        <f>IF(X175="",0,IF(X175="優勝",[5]現行XD用点数換算表!$B$15,IF(X175="準優勝",[5]現行XD用点数換算表!$C$15,IF(X175="ベスト4",[5]現行XD用点数換算表!$D$15,IF(X175="ベスト8",[5]現行XD用点数換算表!$E$15,IF(X175="ベスト16",[5]現行XD用点数換算表!$F$15,IF(X175="ベスト32",[5]現行XD用点数換算表!$G$15,"")))))))</f>
        <v>0</v>
      </c>
      <c r="Z175" s="12"/>
      <c r="AA175" s="8">
        <f>IF(Z175="",0,IF(Z175="優勝",現行XD用点数換算表!$B$16,IF(Z175="準優勝",現行XD用点数換算表!$C$16,IF(Z175="ベスト4",現行XD用点数換算表!$D$16,IF(Z175="ベスト8",現行XD用点数換算表!$E$16,IF(Z175="ベスト16",現行XD用点数換算表!$F$16,IF(Z175="ベスト32",現行XD用点数換算表!$G$16,"")))))))</f>
        <v>0</v>
      </c>
      <c r="AB175" s="12"/>
      <c r="AC175" s="8">
        <f>IF(AB175="",0,IF(AB175="優勝",現行XD用点数換算表!$B$17,IF(AB175="準優勝",現行XD用点数換算表!$C$17,IF(AB175="ベスト4",現行XD用点数換算表!$D$17,IF(AB175="ベスト8",現行XD用点数換算表!$E$17,IF(AB175="ベスト16",現行XD用点数換算表!$F$17,IF(AB175="ベスト32",現行XD用点数換算表!$G$17,"")))))))</f>
        <v>0</v>
      </c>
      <c r="AD175" s="12"/>
      <c r="AE175" s="8">
        <f>IF(AD175="",0,IF(AD175="優勝",現行XD用点数換算表!$B$18,IF(AD175="準優勝",現行XD用点数換算表!$C$18,IF(AD175="ベスト4",現行XD用点数換算表!$D$18,IF(AD175="ベスト8",現行XD用点数換算表!$E$18,現行XD用点数換算表!$F$18)))))</f>
        <v>0</v>
      </c>
      <c r="AF175" s="12"/>
      <c r="AG175" s="8">
        <f>IF(AF175="",0,IF(AF175="優勝",現行XD用点数換算表!$B$19,IF(AF175="準優勝",現行XD用点数換算表!$C$19,IF(AF175="ベスト4",現行XD用点数換算表!$D$19,IF(AF175="ベスト8",現行XD用点数換算表!$E$19,現行XD用点数換算表!$F$19)))))</f>
        <v>0</v>
      </c>
      <c r="AH175" s="8">
        <f t="shared" si="6"/>
        <v>0</v>
      </c>
    </row>
    <row r="176" spans="1:34" ht="15" customHeight="1" x14ac:dyDescent="0.55000000000000004">
      <c r="A176" s="12"/>
      <c r="B176" s="12"/>
      <c r="C176" s="12"/>
      <c r="D176" s="12"/>
      <c r="E176" s="12"/>
      <c r="F176" s="12"/>
      <c r="G176" s="13">
        <f>IF(F176="",0,IF(F176="優勝",現行XD用点数換算表!$B$2,IF(F176="準優勝",現行XD用点数換算表!$C$2,IF(F176="ベスト4",現行XD用点数換算表!$D$2,現行XD用点数換算表!$E$2))))</f>
        <v>0</v>
      </c>
      <c r="H176" s="12"/>
      <c r="I176" s="8">
        <f>IF(H176="",0,IF(H176="優勝",現行XD用点数換算表!$B$3,IF(H176="準優勝",現行XD用点数換算表!$C$3,IF(H176="ベスト4",現行XD用点数換算表!$D$3,現行XD用点数換算表!$E$3))))</f>
        <v>0</v>
      </c>
      <c r="J176" s="12"/>
      <c r="K176" s="8">
        <f>IF(J176="",0,IF(J176="優勝",[5]現行XD用点数換算表!$B$4,IF(J176="準優勝",[5]現行XD用点数換算表!$C$4,IF(J176="ベスト4",[5]現行XD用点数換算表!$D$4,IF(J176="ベスト8",[5]現行XD用点数換算表!$E$4,IF(J176="ベスト16",[5]現行XD用点数換算表!$F$4,IF(J176="ベスト32",[5]現行XD用点数換算表!$G$4,"")))))))</f>
        <v>0</v>
      </c>
      <c r="L176" s="12"/>
      <c r="M176" s="8">
        <f>IF(L176="",0,IF(L176="優勝",現行XD用点数換算表!$B$5,IF(L176="準優勝",現行XD用点数換算表!$C$5,IF(L176="ベスト4",現行XD用点数換算表!$D$5,IF(L176="ベスト8",現行XD用点数換算表!$E$5,IF(L176="ベスト16",現行XD用点数換算表!$F$5,IF(L176="ベスト32",現行XD用点数換算表!$G$5,"")))))))</f>
        <v>0</v>
      </c>
      <c r="N176" s="12"/>
      <c r="O176" s="8">
        <f>IF(N176="",0,IF(N176="優勝",現行XD用点数換算表!$B$6,IF(N176="準優勝",現行XD用点数換算表!$C$6,IF(N176="ベスト4",現行XD用点数換算表!$D$6,IF(N176="ベスト8",現行XD用点数換算表!$E$6,IF(N176="ベスト16",現行XD用点数換算表!$F$6,IF(N176="ベスト32",現行XD用点数換算表!$G$6,"")))))))</f>
        <v>0</v>
      </c>
      <c r="P176" s="12"/>
      <c r="Q176" s="8">
        <f>IF(P176="",0,IF(P176="優勝",現行XD用点数換算表!$B$7,IF(P176="準優勝",現行XD用点数換算表!$C$7,IF(P176="ベスト4",現行XD用点数換算表!$D$7,IF(P176="ベスト8",現行XD用点数換算表!$E$7,現行XD用点数換算表!$F$7)))))</f>
        <v>0</v>
      </c>
      <c r="R176" s="12"/>
      <c r="S176" s="8">
        <f>IF(R176="",0,IF(R176="優勝",現行XD用点数換算表!$B$8,IF(R176="準優勝",現行XD用点数換算表!$C$8,IF(R176="ベスト4",現行XD用点数換算表!$D$8,IF(R176="ベスト8",現行XD用点数換算表!$E$8,現行XD用点数換算表!$F$8)))))</f>
        <v>0</v>
      </c>
      <c r="T176" s="12"/>
      <c r="U176" s="14">
        <f>IF(T176="",0,IF(T176="優勝",現行XD用点数換算表!$B$13,IF(T176="準優勝",現行XD用点数換算表!$C$13,IF(T176="ベスト4",現行XD用点数換算表!$D$13,現行XD用点数換算表!$E$13))))</f>
        <v>0</v>
      </c>
      <c r="V176" s="12"/>
      <c r="W176" s="8">
        <f>IF(V176="",0,IF(V176="優勝",現行XD用点数換算表!$B$14,IF(V176="準優勝",現行XD用点数換算表!$C$14,IF(V176="ベスト4",現行XD用点数換算表!$D$14,現行XD用点数換算表!$E$14))))</f>
        <v>0</v>
      </c>
      <c r="X176" s="12"/>
      <c r="Y176" s="8">
        <f>IF(X176="",0,IF(X176="優勝",[5]現行XD用点数換算表!$B$15,IF(X176="準優勝",[5]現行XD用点数換算表!$C$15,IF(X176="ベスト4",[5]現行XD用点数換算表!$D$15,IF(X176="ベスト8",[5]現行XD用点数換算表!$E$15,IF(X176="ベスト16",[5]現行XD用点数換算表!$F$15,IF(X176="ベスト32",[5]現行XD用点数換算表!$G$15,"")))))))</f>
        <v>0</v>
      </c>
      <c r="Z176" s="12"/>
      <c r="AA176" s="8">
        <f>IF(Z176="",0,IF(Z176="優勝",現行XD用点数換算表!$B$16,IF(Z176="準優勝",現行XD用点数換算表!$C$16,IF(Z176="ベスト4",現行XD用点数換算表!$D$16,IF(Z176="ベスト8",現行XD用点数換算表!$E$16,IF(Z176="ベスト16",現行XD用点数換算表!$F$16,IF(Z176="ベスト32",現行XD用点数換算表!$G$16,"")))))))</f>
        <v>0</v>
      </c>
      <c r="AB176" s="12"/>
      <c r="AC176" s="8">
        <f>IF(AB176="",0,IF(AB176="優勝",現行XD用点数換算表!$B$17,IF(AB176="準優勝",現行XD用点数換算表!$C$17,IF(AB176="ベスト4",現行XD用点数換算表!$D$17,IF(AB176="ベスト8",現行XD用点数換算表!$E$17,IF(AB176="ベスト16",現行XD用点数換算表!$F$17,IF(AB176="ベスト32",現行XD用点数換算表!$G$17,"")))))))</f>
        <v>0</v>
      </c>
      <c r="AD176" s="12"/>
      <c r="AE176" s="8">
        <f>IF(AD176="",0,IF(AD176="優勝",現行XD用点数換算表!$B$18,IF(AD176="準優勝",現行XD用点数換算表!$C$18,IF(AD176="ベスト4",現行XD用点数換算表!$D$18,IF(AD176="ベスト8",現行XD用点数換算表!$E$18,現行XD用点数換算表!$F$18)))))</f>
        <v>0</v>
      </c>
      <c r="AF176" s="12"/>
      <c r="AG176" s="8">
        <f>IF(AF176="",0,IF(AF176="優勝",現行XD用点数換算表!$B$19,IF(AF176="準優勝",現行XD用点数換算表!$C$19,IF(AF176="ベスト4",現行XD用点数換算表!$D$19,IF(AF176="ベスト8",現行XD用点数換算表!$E$19,現行XD用点数換算表!$F$19)))))</f>
        <v>0</v>
      </c>
      <c r="AH176" s="8">
        <f t="shared" si="6"/>
        <v>0</v>
      </c>
    </row>
    <row r="177" spans="1:34" ht="15" customHeight="1" x14ac:dyDescent="0.55000000000000004">
      <c r="A177" s="12"/>
      <c r="B177" s="12"/>
      <c r="C177" s="12"/>
      <c r="D177" s="12"/>
      <c r="E177" s="12"/>
      <c r="F177" s="12"/>
      <c r="G177" s="13">
        <f>IF(F177="",0,IF(F177="優勝",現行XD用点数換算表!$B$2,IF(F177="準優勝",現行XD用点数換算表!$C$2,IF(F177="ベスト4",現行XD用点数換算表!$D$2,現行XD用点数換算表!$E$2))))</f>
        <v>0</v>
      </c>
      <c r="H177" s="12"/>
      <c r="I177" s="8">
        <f>IF(H177="",0,IF(H177="優勝",現行XD用点数換算表!$B$3,IF(H177="準優勝",現行XD用点数換算表!$C$3,IF(H177="ベスト4",現行XD用点数換算表!$D$3,現行XD用点数換算表!$E$3))))</f>
        <v>0</v>
      </c>
      <c r="J177" s="12"/>
      <c r="K177" s="8">
        <f>IF(J177="",0,IF(J177="優勝",[5]現行XD用点数換算表!$B$4,IF(J177="準優勝",[5]現行XD用点数換算表!$C$4,IF(J177="ベスト4",[5]現行XD用点数換算表!$D$4,IF(J177="ベスト8",[5]現行XD用点数換算表!$E$4,IF(J177="ベスト16",[5]現行XD用点数換算表!$F$4,IF(J177="ベスト32",[5]現行XD用点数換算表!$G$4,"")))))))</f>
        <v>0</v>
      </c>
      <c r="L177" s="12"/>
      <c r="M177" s="8">
        <f>IF(L177="",0,IF(L177="優勝",現行XD用点数換算表!$B$5,IF(L177="準優勝",現行XD用点数換算表!$C$5,IF(L177="ベスト4",現行XD用点数換算表!$D$5,IF(L177="ベスト8",現行XD用点数換算表!$E$5,IF(L177="ベスト16",現行XD用点数換算表!$F$5,IF(L177="ベスト32",現行XD用点数換算表!$G$5,"")))))))</f>
        <v>0</v>
      </c>
      <c r="N177" s="12"/>
      <c r="O177" s="8">
        <f>IF(N177="",0,IF(N177="優勝",現行XD用点数換算表!$B$6,IF(N177="準優勝",現行XD用点数換算表!$C$6,IF(N177="ベスト4",現行XD用点数換算表!$D$6,IF(N177="ベスト8",現行XD用点数換算表!$E$6,IF(N177="ベスト16",現行XD用点数換算表!$F$6,IF(N177="ベスト32",現行XD用点数換算表!$G$6,"")))))))</f>
        <v>0</v>
      </c>
      <c r="P177" s="12"/>
      <c r="Q177" s="8">
        <f>IF(P177="",0,IF(P177="優勝",現行XD用点数換算表!$B$7,IF(P177="準優勝",現行XD用点数換算表!$C$7,IF(P177="ベスト4",現行XD用点数換算表!$D$7,IF(P177="ベスト8",現行XD用点数換算表!$E$7,現行XD用点数換算表!$F$7)))))</f>
        <v>0</v>
      </c>
      <c r="R177" s="12"/>
      <c r="S177" s="8">
        <f>IF(R177="",0,IF(R177="優勝",現行XD用点数換算表!$B$8,IF(R177="準優勝",現行XD用点数換算表!$C$8,IF(R177="ベスト4",現行XD用点数換算表!$D$8,IF(R177="ベスト8",現行XD用点数換算表!$E$8,現行XD用点数換算表!$F$8)))))</f>
        <v>0</v>
      </c>
      <c r="T177" s="12"/>
      <c r="U177" s="14">
        <f>IF(T177="",0,IF(T177="優勝",現行XD用点数換算表!$B$13,IF(T177="準優勝",現行XD用点数換算表!$C$13,IF(T177="ベスト4",現行XD用点数換算表!$D$13,現行XD用点数換算表!$E$13))))</f>
        <v>0</v>
      </c>
      <c r="V177" s="12"/>
      <c r="W177" s="8">
        <f>IF(V177="",0,IF(V177="優勝",現行XD用点数換算表!$B$14,IF(V177="準優勝",現行XD用点数換算表!$C$14,IF(V177="ベスト4",現行XD用点数換算表!$D$14,現行XD用点数換算表!$E$14))))</f>
        <v>0</v>
      </c>
      <c r="X177" s="12"/>
      <c r="Y177" s="8">
        <f>IF(X177="",0,IF(X177="優勝",[5]現行XD用点数換算表!$B$15,IF(X177="準優勝",[5]現行XD用点数換算表!$C$15,IF(X177="ベスト4",[5]現行XD用点数換算表!$D$15,IF(X177="ベスト8",[5]現行XD用点数換算表!$E$15,IF(X177="ベスト16",[5]現行XD用点数換算表!$F$15,IF(X177="ベスト32",[5]現行XD用点数換算表!$G$15,"")))))))</f>
        <v>0</v>
      </c>
      <c r="Z177" s="12"/>
      <c r="AA177" s="8">
        <f>IF(Z177="",0,IF(Z177="優勝",現行XD用点数換算表!$B$16,IF(Z177="準優勝",現行XD用点数換算表!$C$16,IF(Z177="ベスト4",現行XD用点数換算表!$D$16,IF(Z177="ベスト8",現行XD用点数換算表!$E$16,IF(Z177="ベスト16",現行XD用点数換算表!$F$16,IF(Z177="ベスト32",現行XD用点数換算表!$G$16,"")))))))</f>
        <v>0</v>
      </c>
      <c r="AB177" s="12"/>
      <c r="AC177" s="8">
        <f>IF(AB177="",0,IF(AB177="優勝",現行XD用点数換算表!$B$17,IF(AB177="準優勝",現行XD用点数換算表!$C$17,IF(AB177="ベスト4",現行XD用点数換算表!$D$17,IF(AB177="ベスト8",現行XD用点数換算表!$E$17,IF(AB177="ベスト16",現行XD用点数換算表!$F$17,IF(AB177="ベスト32",現行XD用点数換算表!$G$17,"")))))))</f>
        <v>0</v>
      </c>
      <c r="AD177" s="12"/>
      <c r="AE177" s="8">
        <f>IF(AD177="",0,IF(AD177="優勝",現行XD用点数換算表!$B$18,IF(AD177="準優勝",現行XD用点数換算表!$C$18,IF(AD177="ベスト4",現行XD用点数換算表!$D$18,IF(AD177="ベスト8",現行XD用点数換算表!$E$18,現行XD用点数換算表!$F$18)))))</f>
        <v>0</v>
      </c>
      <c r="AF177" s="12"/>
      <c r="AG177" s="8">
        <f>IF(AF177="",0,IF(AF177="優勝",現行XD用点数換算表!$B$19,IF(AF177="準優勝",現行XD用点数換算表!$C$19,IF(AF177="ベスト4",現行XD用点数換算表!$D$19,IF(AF177="ベスト8",現行XD用点数換算表!$E$19,現行XD用点数換算表!$F$19)))))</f>
        <v>0</v>
      </c>
      <c r="AH177" s="8">
        <f t="shared" si="6"/>
        <v>0</v>
      </c>
    </row>
    <row r="178" spans="1:34" ht="15" customHeight="1" x14ac:dyDescent="0.55000000000000004">
      <c r="A178" s="12"/>
      <c r="B178" s="12"/>
      <c r="C178" s="12"/>
      <c r="D178" s="12"/>
      <c r="E178" s="12"/>
      <c r="F178" s="12"/>
      <c r="G178" s="13">
        <f>IF(F178="",0,IF(F178="優勝",現行XD用点数換算表!$B$2,IF(F178="準優勝",現行XD用点数換算表!$C$2,IF(F178="ベスト4",現行XD用点数換算表!$D$2,現行XD用点数換算表!$E$2))))</f>
        <v>0</v>
      </c>
      <c r="H178" s="12"/>
      <c r="I178" s="8">
        <f>IF(H178="",0,IF(H178="優勝",現行XD用点数換算表!$B$3,IF(H178="準優勝",現行XD用点数換算表!$C$3,IF(H178="ベスト4",現行XD用点数換算表!$D$3,現行XD用点数換算表!$E$3))))</f>
        <v>0</v>
      </c>
      <c r="J178" s="12"/>
      <c r="K178" s="8">
        <f>IF(J178="",0,IF(J178="優勝",[5]現行XD用点数換算表!$B$4,IF(J178="準優勝",[5]現行XD用点数換算表!$C$4,IF(J178="ベスト4",[5]現行XD用点数換算表!$D$4,IF(J178="ベスト8",[5]現行XD用点数換算表!$E$4,IF(J178="ベスト16",[5]現行XD用点数換算表!$F$4,IF(J178="ベスト32",[5]現行XD用点数換算表!$G$4,"")))))))</f>
        <v>0</v>
      </c>
      <c r="L178" s="12"/>
      <c r="M178" s="8">
        <f>IF(L178="",0,IF(L178="優勝",現行XD用点数換算表!$B$5,IF(L178="準優勝",現行XD用点数換算表!$C$5,IF(L178="ベスト4",現行XD用点数換算表!$D$5,IF(L178="ベスト8",現行XD用点数換算表!$E$5,IF(L178="ベスト16",現行XD用点数換算表!$F$5,IF(L178="ベスト32",現行XD用点数換算表!$G$5,"")))))))</f>
        <v>0</v>
      </c>
      <c r="N178" s="12"/>
      <c r="O178" s="8">
        <f>IF(N178="",0,IF(N178="優勝",現行XD用点数換算表!$B$6,IF(N178="準優勝",現行XD用点数換算表!$C$6,IF(N178="ベスト4",現行XD用点数換算表!$D$6,IF(N178="ベスト8",現行XD用点数換算表!$E$6,IF(N178="ベスト16",現行XD用点数換算表!$F$6,IF(N178="ベスト32",現行XD用点数換算表!$G$6,"")))))))</f>
        <v>0</v>
      </c>
      <c r="P178" s="12"/>
      <c r="Q178" s="8">
        <f>IF(P178="",0,IF(P178="優勝",現行XD用点数換算表!$B$7,IF(P178="準優勝",現行XD用点数換算表!$C$7,IF(P178="ベスト4",現行XD用点数換算表!$D$7,IF(P178="ベスト8",現行XD用点数換算表!$E$7,現行XD用点数換算表!$F$7)))))</f>
        <v>0</v>
      </c>
      <c r="R178" s="12"/>
      <c r="S178" s="8">
        <f>IF(R178="",0,IF(R178="優勝",現行XD用点数換算表!$B$8,IF(R178="準優勝",現行XD用点数換算表!$C$8,IF(R178="ベスト4",現行XD用点数換算表!$D$8,IF(R178="ベスト8",現行XD用点数換算表!$E$8,現行XD用点数換算表!$F$8)))))</f>
        <v>0</v>
      </c>
      <c r="T178" s="12"/>
      <c r="U178" s="14">
        <f>IF(T178="",0,IF(T178="優勝",現行XD用点数換算表!$B$13,IF(T178="準優勝",現行XD用点数換算表!$C$13,IF(T178="ベスト4",現行XD用点数換算表!$D$13,現行XD用点数換算表!$E$13))))</f>
        <v>0</v>
      </c>
      <c r="V178" s="12"/>
      <c r="W178" s="8">
        <f>IF(V178="",0,IF(V178="優勝",現行XD用点数換算表!$B$14,IF(V178="準優勝",現行XD用点数換算表!$C$14,IF(V178="ベスト4",現行XD用点数換算表!$D$14,現行XD用点数換算表!$E$14))))</f>
        <v>0</v>
      </c>
      <c r="X178" s="12"/>
      <c r="Y178" s="8">
        <f>IF(X178="",0,IF(X178="優勝",[5]現行XD用点数換算表!$B$15,IF(X178="準優勝",[5]現行XD用点数換算表!$C$15,IF(X178="ベスト4",[5]現行XD用点数換算表!$D$15,IF(X178="ベスト8",[5]現行XD用点数換算表!$E$15,IF(X178="ベスト16",[5]現行XD用点数換算表!$F$15,IF(X178="ベスト32",[5]現行XD用点数換算表!$G$15,"")))))))</f>
        <v>0</v>
      </c>
      <c r="Z178" s="12"/>
      <c r="AA178" s="8">
        <f>IF(Z178="",0,IF(Z178="優勝",現行XD用点数換算表!$B$16,IF(Z178="準優勝",現行XD用点数換算表!$C$16,IF(Z178="ベスト4",現行XD用点数換算表!$D$16,IF(Z178="ベスト8",現行XD用点数換算表!$E$16,IF(Z178="ベスト16",現行XD用点数換算表!$F$16,IF(Z178="ベスト32",現行XD用点数換算表!$G$16,"")))))))</f>
        <v>0</v>
      </c>
      <c r="AB178" s="12"/>
      <c r="AC178" s="8">
        <f>IF(AB178="",0,IF(AB178="優勝",現行XD用点数換算表!$B$17,IF(AB178="準優勝",現行XD用点数換算表!$C$17,IF(AB178="ベスト4",現行XD用点数換算表!$D$17,IF(AB178="ベスト8",現行XD用点数換算表!$E$17,IF(AB178="ベスト16",現行XD用点数換算表!$F$17,IF(AB178="ベスト32",現行XD用点数換算表!$G$17,"")))))))</f>
        <v>0</v>
      </c>
      <c r="AD178" s="12"/>
      <c r="AE178" s="8">
        <f>IF(AD178="",0,IF(AD178="優勝",現行XD用点数換算表!$B$18,IF(AD178="準優勝",現行XD用点数換算表!$C$18,IF(AD178="ベスト4",現行XD用点数換算表!$D$18,IF(AD178="ベスト8",現行XD用点数換算表!$E$18,現行XD用点数換算表!$F$18)))))</f>
        <v>0</v>
      </c>
      <c r="AF178" s="12"/>
      <c r="AG178" s="8">
        <f>IF(AF178="",0,IF(AF178="優勝",現行XD用点数換算表!$B$19,IF(AF178="準優勝",現行XD用点数換算表!$C$19,IF(AF178="ベスト4",現行XD用点数換算表!$D$19,IF(AF178="ベスト8",現行XD用点数換算表!$E$19,現行XD用点数換算表!$F$19)))))</f>
        <v>0</v>
      </c>
      <c r="AH178" s="8">
        <f t="shared" si="6"/>
        <v>0</v>
      </c>
    </row>
    <row r="179" spans="1:34" ht="15" customHeight="1" x14ac:dyDescent="0.55000000000000004">
      <c r="A179" s="12"/>
      <c r="B179" s="12"/>
      <c r="C179" s="12"/>
      <c r="D179" s="12"/>
      <c r="E179" s="12"/>
      <c r="F179" s="12"/>
      <c r="G179" s="13">
        <f>IF(F179="",0,IF(F179="優勝",現行XD用点数換算表!$B$2,IF(F179="準優勝",現行XD用点数換算表!$C$2,IF(F179="ベスト4",現行XD用点数換算表!$D$2,現行XD用点数換算表!$E$2))))</f>
        <v>0</v>
      </c>
      <c r="H179" s="12"/>
      <c r="I179" s="8">
        <f>IF(H179="",0,IF(H179="優勝",現行XD用点数換算表!$B$3,IF(H179="準優勝",現行XD用点数換算表!$C$3,IF(H179="ベスト4",現行XD用点数換算表!$D$3,現行XD用点数換算表!$E$3))))</f>
        <v>0</v>
      </c>
      <c r="J179" s="12"/>
      <c r="K179" s="8">
        <f>IF(J179="",0,IF(J179="優勝",[5]現行XD用点数換算表!$B$4,IF(J179="準優勝",[5]現行XD用点数換算表!$C$4,IF(J179="ベスト4",[5]現行XD用点数換算表!$D$4,IF(J179="ベスト8",[5]現行XD用点数換算表!$E$4,IF(J179="ベスト16",[5]現行XD用点数換算表!$F$4,IF(J179="ベスト32",[5]現行XD用点数換算表!$G$4,"")))))))</f>
        <v>0</v>
      </c>
      <c r="L179" s="12"/>
      <c r="M179" s="8">
        <f>IF(L179="",0,IF(L179="優勝",現行XD用点数換算表!$B$5,IF(L179="準優勝",現行XD用点数換算表!$C$5,IF(L179="ベスト4",現行XD用点数換算表!$D$5,IF(L179="ベスト8",現行XD用点数換算表!$E$5,IF(L179="ベスト16",現行XD用点数換算表!$F$5,IF(L179="ベスト32",現行XD用点数換算表!$G$5,"")))))))</f>
        <v>0</v>
      </c>
      <c r="N179" s="12"/>
      <c r="O179" s="8">
        <f>IF(N179="",0,IF(N179="優勝",現行XD用点数換算表!$B$6,IF(N179="準優勝",現行XD用点数換算表!$C$6,IF(N179="ベスト4",現行XD用点数換算表!$D$6,IF(N179="ベスト8",現行XD用点数換算表!$E$6,IF(N179="ベスト16",現行XD用点数換算表!$F$6,IF(N179="ベスト32",現行XD用点数換算表!$G$6,"")))))))</f>
        <v>0</v>
      </c>
      <c r="P179" s="12"/>
      <c r="Q179" s="8">
        <f>IF(P179="",0,IF(P179="優勝",現行XD用点数換算表!$B$7,IF(P179="準優勝",現行XD用点数換算表!$C$7,IF(P179="ベスト4",現行XD用点数換算表!$D$7,IF(P179="ベスト8",現行XD用点数換算表!$E$7,現行XD用点数換算表!$F$7)))))</f>
        <v>0</v>
      </c>
      <c r="R179" s="12"/>
      <c r="S179" s="8">
        <f>IF(R179="",0,IF(R179="優勝",現行XD用点数換算表!$B$8,IF(R179="準優勝",現行XD用点数換算表!$C$8,IF(R179="ベスト4",現行XD用点数換算表!$D$8,IF(R179="ベスト8",現行XD用点数換算表!$E$8,現行XD用点数換算表!$F$8)))))</f>
        <v>0</v>
      </c>
      <c r="T179" s="12"/>
      <c r="U179" s="14">
        <f>IF(T179="",0,IF(T179="優勝",現行XD用点数換算表!$B$13,IF(T179="準優勝",現行XD用点数換算表!$C$13,IF(T179="ベスト4",現行XD用点数換算表!$D$13,現行XD用点数換算表!$E$13))))</f>
        <v>0</v>
      </c>
      <c r="V179" s="12"/>
      <c r="W179" s="8">
        <f>IF(V179="",0,IF(V179="優勝",現行XD用点数換算表!$B$14,IF(V179="準優勝",現行XD用点数換算表!$C$14,IF(V179="ベスト4",現行XD用点数換算表!$D$14,現行XD用点数換算表!$E$14))))</f>
        <v>0</v>
      </c>
      <c r="X179" s="12"/>
      <c r="Y179" s="8">
        <f>IF(X179="",0,IF(X179="優勝",[5]現行XD用点数換算表!$B$15,IF(X179="準優勝",[5]現行XD用点数換算表!$C$15,IF(X179="ベスト4",[5]現行XD用点数換算表!$D$15,IF(X179="ベスト8",[5]現行XD用点数換算表!$E$15,IF(X179="ベスト16",[5]現行XD用点数換算表!$F$15,IF(X179="ベスト32",[5]現行XD用点数換算表!$G$15,"")))))))</f>
        <v>0</v>
      </c>
      <c r="Z179" s="12"/>
      <c r="AA179" s="8">
        <f>IF(Z179="",0,IF(Z179="優勝",現行XD用点数換算表!$B$16,IF(Z179="準優勝",現行XD用点数換算表!$C$16,IF(Z179="ベスト4",現行XD用点数換算表!$D$16,IF(Z179="ベスト8",現行XD用点数換算表!$E$16,IF(Z179="ベスト16",現行XD用点数換算表!$F$16,IF(Z179="ベスト32",現行XD用点数換算表!$G$16,"")))))))</f>
        <v>0</v>
      </c>
      <c r="AB179" s="12"/>
      <c r="AC179" s="8">
        <f>IF(AB179="",0,IF(AB179="優勝",現行XD用点数換算表!$B$17,IF(AB179="準優勝",現行XD用点数換算表!$C$17,IF(AB179="ベスト4",現行XD用点数換算表!$D$17,IF(AB179="ベスト8",現行XD用点数換算表!$E$17,IF(AB179="ベスト16",現行XD用点数換算表!$F$17,IF(AB179="ベスト32",現行XD用点数換算表!$G$17,"")))))))</f>
        <v>0</v>
      </c>
      <c r="AD179" s="12"/>
      <c r="AE179" s="8">
        <f>IF(AD179="",0,IF(AD179="優勝",現行XD用点数換算表!$B$18,IF(AD179="準優勝",現行XD用点数換算表!$C$18,IF(AD179="ベスト4",現行XD用点数換算表!$D$18,IF(AD179="ベスト8",現行XD用点数換算表!$E$18,現行XD用点数換算表!$F$18)))))</f>
        <v>0</v>
      </c>
      <c r="AF179" s="12"/>
      <c r="AG179" s="8">
        <f>IF(AF179="",0,IF(AF179="優勝",現行XD用点数換算表!$B$19,IF(AF179="準優勝",現行XD用点数換算表!$C$19,IF(AF179="ベスト4",現行XD用点数換算表!$D$19,IF(AF179="ベスト8",現行XD用点数換算表!$E$19,現行XD用点数換算表!$F$19)))))</f>
        <v>0</v>
      </c>
      <c r="AH179" s="8">
        <f t="shared" si="6"/>
        <v>0</v>
      </c>
    </row>
    <row r="180" spans="1:34" ht="15" customHeight="1" x14ac:dyDescent="0.55000000000000004">
      <c r="A180" s="12"/>
      <c r="B180" s="12"/>
      <c r="C180" s="12"/>
      <c r="D180" s="12"/>
      <c r="E180" s="12"/>
      <c r="F180" s="12"/>
      <c r="G180" s="13">
        <f>IF(F180="",0,IF(F180="優勝",現行XD用点数換算表!$B$2,IF(F180="準優勝",現行XD用点数換算表!$C$2,IF(F180="ベスト4",現行XD用点数換算表!$D$2,現行XD用点数換算表!$E$2))))</f>
        <v>0</v>
      </c>
      <c r="H180" s="12"/>
      <c r="I180" s="8">
        <f>IF(H180="",0,IF(H180="優勝",現行XD用点数換算表!$B$3,IF(H180="準優勝",現行XD用点数換算表!$C$3,IF(H180="ベスト4",現行XD用点数換算表!$D$3,現行XD用点数換算表!$E$3))))</f>
        <v>0</v>
      </c>
      <c r="J180" s="12"/>
      <c r="K180" s="8">
        <f>IF(J180="",0,IF(J180="優勝",[5]現行XD用点数換算表!$B$4,IF(J180="準優勝",[5]現行XD用点数換算表!$C$4,IF(J180="ベスト4",[5]現行XD用点数換算表!$D$4,IF(J180="ベスト8",[5]現行XD用点数換算表!$E$4,IF(J180="ベスト16",[5]現行XD用点数換算表!$F$4,IF(J180="ベスト32",[5]現行XD用点数換算表!$G$4,"")))))))</f>
        <v>0</v>
      </c>
      <c r="L180" s="12"/>
      <c r="M180" s="8">
        <f>IF(L180="",0,IF(L180="優勝",現行XD用点数換算表!$B$5,IF(L180="準優勝",現行XD用点数換算表!$C$5,IF(L180="ベスト4",現行XD用点数換算表!$D$5,IF(L180="ベスト8",現行XD用点数換算表!$E$5,IF(L180="ベスト16",現行XD用点数換算表!$F$5,IF(L180="ベスト32",現行XD用点数換算表!$G$5,"")))))))</f>
        <v>0</v>
      </c>
      <c r="N180" s="12"/>
      <c r="O180" s="8">
        <f>IF(N180="",0,IF(N180="優勝",現行XD用点数換算表!$B$6,IF(N180="準優勝",現行XD用点数換算表!$C$6,IF(N180="ベスト4",現行XD用点数換算表!$D$6,IF(N180="ベスト8",現行XD用点数換算表!$E$6,IF(N180="ベスト16",現行XD用点数換算表!$F$6,IF(N180="ベスト32",現行XD用点数換算表!$G$6,"")))))))</f>
        <v>0</v>
      </c>
      <c r="P180" s="12"/>
      <c r="Q180" s="8">
        <f>IF(P180="",0,IF(P180="優勝",現行XD用点数換算表!$B$7,IF(P180="準優勝",現行XD用点数換算表!$C$7,IF(P180="ベスト4",現行XD用点数換算表!$D$7,IF(P180="ベスト8",現行XD用点数換算表!$E$7,現行XD用点数換算表!$F$7)))))</f>
        <v>0</v>
      </c>
      <c r="R180" s="12"/>
      <c r="S180" s="8">
        <f>IF(R180="",0,IF(R180="優勝",現行XD用点数換算表!$B$8,IF(R180="準優勝",現行XD用点数換算表!$C$8,IF(R180="ベスト4",現行XD用点数換算表!$D$8,IF(R180="ベスト8",現行XD用点数換算表!$E$8,現行XD用点数換算表!$F$8)))))</f>
        <v>0</v>
      </c>
      <c r="T180" s="12"/>
      <c r="U180" s="14">
        <f>IF(T180="",0,IF(T180="優勝",現行XD用点数換算表!$B$13,IF(T180="準優勝",現行XD用点数換算表!$C$13,IF(T180="ベスト4",現行XD用点数換算表!$D$13,現行XD用点数換算表!$E$13))))</f>
        <v>0</v>
      </c>
      <c r="V180" s="12"/>
      <c r="W180" s="8">
        <f>IF(V180="",0,IF(V180="優勝",現行XD用点数換算表!$B$14,IF(V180="準優勝",現行XD用点数換算表!$C$14,IF(V180="ベスト4",現行XD用点数換算表!$D$14,現行XD用点数換算表!$E$14))))</f>
        <v>0</v>
      </c>
      <c r="X180" s="12"/>
      <c r="Y180" s="8">
        <f>IF(X180="",0,IF(X180="優勝",[5]現行XD用点数換算表!$B$15,IF(X180="準優勝",[5]現行XD用点数換算表!$C$15,IF(X180="ベスト4",[5]現行XD用点数換算表!$D$15,IF(X180="ベスト8",[5]現行XD用点数換算表!$E$15,IF(X180="ベスト16",[5]現行XD用点数換算表!$F$15,IF(X180="ベスト32",[5]現行XD用点数換算表!$G$15,"")))))))</f>
        <v>0</v>
      </c>
      <c r="Z180" s="12"/>
      <c r="AA180" s="8">
        <f>IF(Z180="",0,IF(Z180="優勝",現行XD用点数換算表!$B$16,IF(Z180="準優勝",現行XD用点数換算表!$C$16,IF(Z180="ベスト4",現行XD用点数換算表!$D$16,IF(Z180="ベスト8",現行XD用点数換算表!$E$16,IF(Z180="ベスト16",現行XD用点数換算表!$F$16,IF(Z180="ベスト32",現行XD用点数換算表!$G$16,"")))))))</f>
        <v>0</v>
      </c>
      <c r="AB180" s="12"/>
      <c r="AC180" s="8">
        <f>IF(AB180="",0,IF(AB180="優勝",現行XD用点数換算表!$B$17,IF(AB180="準優勝",現行XD用点数換算表!$C$17,IF(AB180="ベスト4",現行XD用点数換算表!$D$17,IF(AB180="ベスト8",現行XD用点数換算表!$E$17,IF(AB180="ベスト16",現行XD用点数換算表!$F$17,IF(AB180="ベスト32",現行XD用点数換算表!$G$17,"")))))))</f>
        <v>0</v>
      </c>
      <c r="AD180" s="12"/>
      <c r="AE180" s="8">
        <f>IF(AD180="",0,IF(AD180="優勝",現行XD用点数換算表!$B$18,IF(AD180="準優勝",現行XD用点数換算表!$C$18,IF(AD180="ベスト4",現行XD用点数換算表!$D$18,IF(AD180="ベスト8",現行XD用点数換算表!$E$18,現行XD用点数換算表!$F$18)))))</f>
        <v>0</v>
      </c>
      <c r="AF180" s="12"/>
      <c r="AG180" s="8">
        <f>IF(AF180="",0,IF(AF180="優勝",現行XD用点数換算表!$B$19,IF(AF180="準優勝",現行XD用点数換算表!$C$19,IF(AF180="ベスト4",現行XD用点数換算表!$D$19,IF(AF180="ベスト8",現行XD用点数換算表!$E$19,現行XD用点数換算表!$F$19)))))</f>
        <v>0</v>
      </c>
      <c r="AH180" s="8">
        <f t="shared" si="6"/>
        <v>0</v>
      </c>
    </row>
    <row r="181" spans="1:34" ht="15" customHeight="1" x14ac:dyDescent="0.55000000000000004">
      <c r="A181" s="12"/>
      <c r="B181" s="12"/>
      <c r="C181" s="12"/>
      <c r="D181" s="12"/>
      <c r="E181" s="12"/>
      <c r="F181" s="12"/>
      <c r="G181" s="13">
        <f>IF(F181="",0,IF(F181="優勝",現行XD用点数換算表!$B$2,IF(F181="準優勝",現行XD用点数換算表!$C$2,IF(F181="ベスト4",現行XD用点数換算表!$D$2,現行XD用点数換算表!$E$2))))</f>
        <v>0</v>
      </c>
      <c r="H181" s="12"/>
      <c r="I181" s="8">
        <f>IF(H181="",0,IF(H181="優勝",現行XD用点数換算表!$B$3,IF(H181="準優勝",現行XD用点数換算表!$C$3,IF(H181="ベスト4",現行XD用点数換算表!$D$3,現行XD用点数換算表!$E$3))))</f>
        <v>0</v>
      </c>
      <c r="J181" s="12"/>
      <c r="K181" s="8">
        <f>IF(J181="",0,IF(J181="優勝",[5]現行XD用点数換算表!$B$4,IF(J181="準優勝",[5]現行XD用点数換算表!$C$4,IF(J181="ベスト4",[5]現行XD用点数換算表!$D$4,IF(J181="ベスト8",[5]現行XD用点数換算表!$E$4,IF(J181="ベスト16",[5]現行XD用点数換算表!$F$4,IF(J181="ベスト32",[5]現行XD用点数換算表!$G$4,"")))))))</f>
        <v>0</v>
      </c>
      <c r="L181" s="12"/>
      <c r="M181" s="8">
        <f>IF(L181="",0,IF(L181="優勝",現行XD用点数換算表!$B$5,IF(L181="準優勝",現行XD用点数換算表!$C$5,IF(L181="ベスト4",現行XD用点数換算表!$D$5,IF(L181="ベスト8",現行XD用点数換算表!$E$5,IF(L181="ベスト16",現行XD用点数換算表!$F$5,IF(L181="ベスト32",現行XD用点数換算表!$G$5,"")))))))</f>
        <v>0</v>
      </c>
      <c r="N181" s="12"/>
      <c r="O181" s="8">
        <f>IF(N181="",0,IF(N181="優勝",現行XD用点数換算表!$B$6,IF(N181="準優勝",現行XD用点数換算表!$C$6,IF(N181="ベスト4",現行XD用点数換算表!$D$6,IF(N181="ベスト8",現行XD用点数換算表!$E$6,IF(N181="ベスト16",現行XD用点数換算表!$F$6,IF(N181="ベスト32",現行XD用点数換算表!$G$6,"")))))))</f>
        <v>0</v>
      </c>
      <c r="P181" s="12"/>
      <c r="Q181" s="8">
        <f>IF(P181="",0,IF(P181="優勝",現行XD用点数換算表!$B$7,IF(P181="準優勝",現行XD用点数換算表!$C$7,IF(P181="ベスト4",現行XD用点数換算表!$D$7,IF(P181="ベスト8",現行XD用点数換算表!$E$7,現行XD用点数換算表!$F$7)))))</f>
        <v>0</v>
      </c>
      <c r="R181" s="12"/>
      <c r="S181" s="8">
        <f>IF(R181="",0,IF(R181="優勝",現行XD用点数換算表!$B$8,IF(R181="準優勝",現行XD用点数換算表!$C$8,IF(R181="ベスト4",現行XD用点数換算表!$D$8,IF(R181="ベスト8",現行XD用点数換算表!$E$8,現行XD用点数換算表!$F$8)))))</f>
        <v>0</v>
      </c>
      <c r="T181" s="12"/>
      <c r="U181" s="14">
        <f>IF(T181="",0,IF(T181="優勝",現行XD用点数換算表!$B$13,IF(T181="準優勝",現行XD用点数換算表!$C$13,IF(T181="ベスト4",現行XD用点数換算表!$D$13,現行XD用点数換算表!$E$13))))</f>
        <v>0</v>
      </c>
      <c r="V181" s="12"/>
      <c r="W181" s="8">
        <f>IF(V181="",0,IF(V181="優勝",現行XD用点数換算表!$B$14,IF(V181="準優勝",現行XD用点数換算表!$C$14,IF(V181="ベスト4",現行XD用点数換算表!$D$14,現行XD用点数換算表!$E$14))))</f>
        <v>0</v>
      </c>
      <c r="X181" s="12"/>
      <c r="Y181" s="8">
        <f>IF(X181="",0,IF(X181="優勝",[5]現行XD用点数換算表!$B$15,IF(X181="準優勝",[5]現行XD用点数換算表!$C$15,IF(X181="ベスト4",[5]現行XD用点数換算表!$D$15,IF(X181="ベスト8",[5]現行XD用点数換算表!$E$15,IF(X181="ベスト16",[5]現行XD用点数換算表!$F$15,IF(X181="ベスト32",[5]現行XD用点数換算表!$G$15,"")))))))</f>
        <v>0</v>
      </c>
      <c r="Z181" s="12"/>
      <c r="AA181" s="8">
        <f>IF(Z181="",0,IF(Z181="優勝",現行XD用点数換算表!$B$16,IF(Z181="準優勝",現行XD用点数換算表!$C$16,IF(Z181="ベスト4",現行XD用点数換算表!$D$16,IF(Z181="ベスト8",現行XD用点数換算表!$E$16,IF(Z181="ベスト16",現行XD用点数換算表!$F$16,IF(Z181="ベスト32",現行XD用点数換算表!$G$16,"")))))))</f>
        <v>0</v>
      </c>
      <c r="AB181" s="12"/>
      <c r="AC181" s="8">
        <f>IF(AB181="",0,IF(AB181="優勝",現行XD用点数換算表!$B$17,IF(AB181="準優勝",現行XD用点数換算表!$C$17,IF(AB181="ベスト4",現行XD用点数換算表!$D$17,IF(AB181="ベスト8",現行XD用点数換算表!$E$17,IF(AB181="ベスト16",現行XD用点数換算表!$F$17,IF(AB181="ベスト32",現行XD用点数換算表!$G$17,"")))))))</f>
        <v>0</v>
      </c>
      <c r="AD181" s="12"/>
      <c r="AE181" s="8">
        <f>IF(AD181="",0,IF(AD181="優勝",現行XD用点数換算表!$B$18,IF(AD181="準優勝",現行XD用点数換算表!$C$18,IF(AD181="ベスト4",現行XD用点数換算表!$D$18,IF(AD181="ベスト8",現行XD用点数換算表!$E$18,現行XD用点数換算表!$F$18)))))</f>
        <v>0</v>
      </c>
      <c r="AF181" s="12"/>
      <c r="AG181" s="8">
        <f>IF(AF181="",0,IF(AF181="優勝",現行XD用点数換算表!$B$19,IF(AF181="準優勝",現行XD用点数換算表!$C$19,IF(AF181="ベスト4",現行XD用点数換算表!$D$19,IF(AF181="ベスト8",現行XD用点数換算表!$E$19,現行XD用点数換算表!$F$19)))))</f>
        <v>0</v>
      </c>
      <c r="AH181" s="8">
        <f t="shared" si="6"/>
        <v>0</v>
      </c>
    </row>
    <row r="182" spans="1:34" ht="15" customHeight="1" x14ac:dyDescent="0.55000000000000004">
      <c r="A182" s="12"/>
      <c r="B182" s="12"/>
      <c r="C182" s="12"/>
      <c r="D182" s="12"/>
      <c r="E182" s="12"/>
      <c r="F182" s="12"/>
      <c r="G182" s="13">
        <f>IF(F182="",0,IF(F182="優勝",現行XD用点数換算表!$B$2,IF(F182="準優勝",現行XD用点数換算表!$C$2,IF(F182="ベスト4",現行XD用点数換算表!$D$2,現行XD用点数換算表!$E$2))))</f>
        <v>0</v>
      </c>
      <c r="H182" s="12"/>
      <c r="I182" s="8">
        <f>IF(H182="",0,IF(H182="優勝",現行XD用点数換算表!$B$3,IF(H182="準優勝",現行XD用点数換算表!$C$3,IF(H182="ベスト4",現行XD用点数換算表!$D$3,現行XD用点数換算表!$E$3))))</f>
        <v>0</v>
      </c>
      <c r="J182" s="12"/>
      <c r="K182" s="8">
        <f>IF(J182="",0,IF(J182="優勝",[5]現行XD用点数換算表!$B$4,IF(J182="準優勝",[5]現行XD用点数換算表!$C$4,IF(J182="ベスト4",[5]現行XD用点数換算表!$D$4,IF(J182="ベスト8",[5]現行XD用点数換算表!$E$4,IF(J182="ベスト16",[5]現行XD用点数換算表!$F$4,IF(J182="ベスト32",[5]現行XD用点数換算表!$G$4,"")))))))</f>
        <v>0</v>
      </c>
      <c r="L182" s="12"/>
      <c r="M182" s="8">
        <f>IF(L182="",0,IF(L182="優勝",現行XD用点数換算表!$B$5,IF(L182="準優勝",現行XD用点数換算表!$C$5,IF(L182="ベスト4",現行XD用点数換算表!$D$5,IF(L182="ベスト8",現行XD用点数換算表!$E$5,IF(L182="ベスト16",現行XD用点数換算表!$F$5,IF(L182="ベスト32",現行XD用点数換算表!$G$5,"")))))))</f>
        <v>0</v>
      </c>
      <c r="N182" s="12"/>
      <c r="O182" s="8">
        <f>IF(N182="",0,IF(N182="優勝",現行XD用点数換算表!$B$6,IF(N182="準優勝",現行XD用点数換算表!$C$6,IF(N182="ベスト4",現行XD用点数換算表!$D$6,IF(N182="ベスト8",現行XD用点数換算表!$E$6,IF(N182="ベスト16",現行XD用点数換算表!$F$6,IF(N182="ベスト32",現行XD用点数換算表!$G$6,"")))))))</f>
        <v>0</v>
      </c>
      <c r="P182" s="12"/>
      <c r="Q182" s="8">
        <f>IF(P182="",0,IF(P182="優勝",現行XD用点数換算表!$B$7,IF(P182="準優勝",現行XD用点数換算表!$C$7,IF(P182="ベスト4",現行XD用点数換算表!$D$7,IF(P182="ベスト8",現行XD用点数換算表!$E$7,現行XD用点数換算表!$F$7)))))</f>
        <v>0</v>
      </c>
      <c r="R182" s="12"/>
      <c r="S182" s="8">
        <f>IF(R182="",0,IF(R182="優勝",現行XD用点数換算表!$B$8,IF(R182="準優勝",現行XD用点数換算表!$C$8,IF(R182="ベスト4",現行XD用点数換算表!$D$8,IF(R182="ベスト8",現行XD用点数換算表!$E$8,現行XD用点数換算表!$F$8)))))</f>
        <v>0</v>
      </c>
      <c r="T182" s="12"/>
      <c r="U182" s="14">
        <f>IF(T182="",0,IF(T182="優勝",現行XD用点数換算表!$B$13,IF(T182="準優勝",現行XD用点数換算表!$C$13,IF(T182="ベスト4",現行XD用点数換算表!$D$13,現行XD用点数換算表!$E$13))))</f>
        <v>0</v>
      </c>
      <c r="V182" s="12"/>
      <c r="W182" s="8">
        <f>IF(V182="",0,IF(V182="優勝",現行XD用点数換算表!$B$14,IF(V182="準優勝",現行XD用点数換算表!$C$14,IF(V182="ベスト4",現行XD用点数換算表!$D$14,現行XD用点数換算表!$E$14))))</f>
        <v>0</v>
      </c>
      <c r="X182" s="12"/>
      <c r="Y182" s="8">
        <f>IF(X182="",0,IF(X182="優勝",[5]現行XD用点数換算表!$B$15,IF(X182="準優勝",[5]現行XD用点数換算表!$C$15,IF(X182="ベスト4",[5]現行XD用点数換算表!$D$15,IF(X182="ベスト8",[5]現行XD用点数換算表!$E$15,IF(X182="ベスト16",[5]現行XD用点数換算表!$F$15,IF(X182="ベスト32",[5]現行XD用点数換算表!$G$15,"")))))))</f>
        <v>0</v>
      </c>
      <c r="Z182" s="12"/>
      <c r="AA182" s="8">
        <f>IF(Z182="",0,IF(Z182="優勝",現行XD用点数換算表!$B$16,IF(Z182="準優勝",現行XD用点数換算表!$C$16,IF(Z182="ベスト4",現行XD用点数換算表!$D$16,IF(Z182="ベスト8",現行XD用点数換算表!$E$16,IF(Z182="ベスト16",現行XD用点数換算表!$F$16,IF(Z182="ベスト32",現行XD用点数換算表!$G$16,"")))))))</f>
        <v>0</v>
      </c>
      <c r="AB182" s="12"/>
      <c r="AC182" s="8">
        <f>IF(AB182="",0,IF(AB182="優勝",現行XD用点数換算表!$B$17,IF(AB182="準優勝",現行XD用点数換算表!$C$17,IF(AB182="ベスト4",現行XD用点数換算表!$D$17,IF(AB182="ベスト8",現行XD用点数換算表!$E$17,IF(AB182="ベスト16",現行XD用点数換算表!$F$17,IF(AB182="ベスト32",現行XD用点数換算表!$G$17,"")))))))</f>
        <v>0</v>
      </c>
      <c r="AD182" s="12"/>
      <c r="AE182" s="8">
        <f>IF(AD182="",0,IF(AD182="優勝",現行XD用点数換算表!$B$18,IF(AD182="準優勝",現行XD用点数換算表!$C$18,IF(AD182="ベスト4",現行XD用点数換算表!$D$18,IF(AD182="ベスト8",現行XD用点数換算表!$E$18,現行XD用点数換算表!$F$18)))))</f>
        <v>0</v>
      </c>
      <c r="AF182" s="12"/>
      <c r="AG182" s="8">
        <f>IF(AF182="",0,IF(AF182="優勝",現行XD用点数換算表!$B$19,IF(AF182="準優勝",現行XD用点数換算表!$C$19,IF(AF182="ベスト4",現行XD用点数換算表!$D$19,IF(AF182="ベスト8",現行XD用点数換算表!$E$19,現行XD用点数換算表!$F$19)))))</f>
        <v>0</v>
      </c>
      <c r="AH182" s="8">
        <f t="shared" si="6"/>
        <v>0</v>
      </c>
    </row>
    <row r="183" spans="1:34" ht="15" customHeight="1" x14ac:dyDescent="0.55000000000000004">
      <c r="A183" s="12"/>
      <c r="B183" s="12"/>
      <c r="C183" s="12"/>
      <c r="D183" s="12"/>
      <c r="E183" s="12"/>
      <c r="F183" s="12"/>
      <c r="G183" s="13">
        <f>IF(F183="",0,IF(F183="優勝",現行XD用点数換算表!$B$2,IF(F183="準優勝",現行XD用点数換算表!$C$2,IF(F183="ベスト4",現行XD用点数換算表!$D$2,現行XD用点数換算表!$E$2))))</f>
        <v>0</v>
      </c>
      <c r="H183" s="12"/>
      <c r="I183" s="8">
        <f>IF(H183="",0,IF(H183="優勝",現行XD用点数換算表!$B$3,IF(H183="準優勝",現行XD用点数換算表!$C$3,IF(H183="ベスト4",現行XD用点数換算表!$D$3,現行XD用点数換算表!$E$3))))</f>
        <v>0</v>
      </c>
      <c r="J183" s="12"/>
      <c r="K183" s="8">
        <f>IF(J183="",0,IF(J183="優勝",[5]現行XD用点数換算表!$B$4,IF(J183="準優勝",[5]現行XD用点数換算表!$C$4,IF(J183="ベスト4",[5]現行XD用点数換算表!$D$4,IF(J183="ベスト8",[5]現行XD用点数換算表!$E$4,IF(J183="ベスト16",[5]現行XD用点数換算表!$F$4,IF(J183="ベスト32",[5]現行XD用点数換算表!$G$4,"")))))))</f>
        <v>0</v>
      </c>
      <c r="L183" s="12"/>
      <c r="M183" s="8">
        <f>IF(L183="",0,IF(L183="優勝",現行XD用点数換算表!$B$5,IF(L183="準優勝",現行XD用点数換算表!$C$5,IF(L183="ベスト4",現行XD用点数換算表!$D$5,IF(L183="ベスト8",現行XD用点数換算表!$E$5,IF(L183="ベスト16",現行XD用点数換算表!$F$5,IF(L183="ベスト32",現行XD用点数換算表!$G$5,"")))))))</f>
        <v>0</v>
      </c>
      <c r="N183" s="12"/>
      <c r="O183" s="8">
        <f>IF(N183="",0,IF(N183="優勝",現行XD用点数換算表!$B$6,IF(N183="準優勝",現行XD用点数換算表!$C$6,IF(N183="ベスト4",現行XD用点数換算表!$D$6,IF(N183="ベスト8",現行XD用点数換算表!$E$6,IF(N183="ベスト16",現行XD用点数換算表!$F$6,IF(N183="ベスト32",現行XD用点数換算表!$G$6,"")))))))</f>
        <v>0</v>
      </c>
      <c r="P183" s="12"/>
      <c r="Q183" s="8">
        <f>IF(P183="",0,IF(P183="優勝",現行XD用点数換算表!$B$7,IF(P183="準優勝",現行XD用点数換算表!$C$7,IF(P183="ベスト4",現行XD用点数換算表!$D$7,IF(P183="ベスト8",現行XD用点数換算表!$E$7,現行XD用点数換算表!$F$7)))))</f>
        <v>0</v>
      </c>
      <c r="R183" s="12"/>
      <c r="S183" s="8">
        <f>IF(R183="",0,IF(R183="優勝",現行XD用点数換算表!$B$8,IF(R183="準優勝",現行XD用点数換算表!$C$8,IF(R183="ベスト4",現行XD用点数換算表!$D$8,IF(R183="ベスト8",現行XD用点数換算表!$E$8,現行XD用点数換算表!$F$8)))))</f>
        <v>0</v>
      </c>
      <c r="T183" s="12"/>
      <c r="U183" s="14">
        <f>IF(T183="",0,IF(T183="優勝",現行XD用点数換算表!$B$13,IF(T183="準優勝",現行XD用点数換算表!$C$13,IF(T183="ベスト4",現行XD用点数換算表!$D$13,現行XD用点数換算表!$E$13))))</f>
        <v>0</v>
      </c>
      <c r="V183" s="12"/>
      <c r="W183" s="8">
        <f>IF(V183="",0,IF(V183="優勝",現行XD用点数換算表!$B$14,IF(V183="準優勝",現行XD用点数換算表!$C$14,IF(V183="ベスト4",現行XD用点数換算表!$D$14,現行XD用点数換算表!$E$14))))</f>
        <v>0</v>
      </c>
      <c r="X183" s="12"/>
      <c r="Y183" s="8">
        <f>IF(X183="",0,IF(X183="優勝",[5]現行XD用点数換算表!$B$15,IF(X183="準優勝",[5]現行XD用点数換算表!$C$15,IF(X183="ベスト4",[5]現行XD用点数換算表!$D$15,IF(X183="ベスト8",[5]現行XD用点数換算表!$E$15,IF(X183="ベスト16",[5]現行XD用点数換算表!$F$15,IF(X183="ベスト32",[5]現行XD用点数換算表!$G$15,"")))))))</f>
        <v>0</v>
      </c>
      <c r="Z183" s="12"/>
      <c r="AA183" s="8">
        <f>IF(Z183="",0,IF(Z183="優勝",現行XD用点数換算表!$B$16,IF(Z183="準優勝",現行XD用点数換算表!$C$16,IF(Z183="ベスト4",現行XD用点数換算表!$D$16,IF(Z183="ベスト8",現行XD用点数換算表!$E$16,IF(Z183="ベスト16",現行XD用点数換算表!$F$16,IF(Z183="ベスト32",現行XD用点数換算表!$G$16,"")))))))</f>
        <v>0</v>
      </c>
      <c r="AB183" s="12"/>
      <c r="AC183" s="8">
        <f>IF(AB183="",0,IF(AB183="優勝",現行XD用点数換算表!$B$17,IF(AB183="準優勝",現行XD用点数換算表!$C$17,IF(AB183="ベスト4",現行XD用点数換算表!$D$17,IF(AB183="ベスト8",現行XD用点数換算表!$E$17,IF(AB183="ベスト16",現行XD用点数換算表!$F$17,IF(AB183="ベスト32",現行XD用点数換算表!$G$17,"")))))))</f>
        <v>0</v>
      </c>
      <c r="AD183" s="12"/>
      <c r="AE183" s="8">
        <f>IF(AD183="",0,IF(AD183="優勝",現行XD用点数換算表!$B$18,IF(AD183="準優勝",現行XD用点数換算表!$C$18,IF(AD183="ベスト4",現行XD用点数換算表!$D$18,IF(AD183="ベスト8",現行XD用点数換算表!$E$18,現行XD用点数換算表!$F$18)))))</f>
        <v>0</v>
      </c>
      <c r="AF183" s="12"/>
      <c r="AG183" s="8">
        <f>IF(AF183="",0,IF(AF183="優勝",現行XD用点数換算表!$B$19,IF(AF183="準優勝",現行XD用点数換算表!$C$19,IF(AF183="ベスト4",現行XD用点数換算表!$D$19,IF(AF183="ベスト8",現行XD用点数換算表!$E$19,現行XD用点数換算表!$F$19)))))</f>
        <v>0</v>
      </c>
      <c r="AH183" s="8">
        <f t="shared" si="6"/>
        <v>0</v>
      </c>
    </row>
    <row r="184" spans="1:34" ht="15" customHeight="1" x14ac:dyDescent="0.55000000000000004">
      <c r="A184" s="12"/>
      <c r="B184" s="12"/>
      <c r="C184" s="12"/>
      <c r="D184" s="12"/>
      <c r="E184" s="12"/>
      <c r="F184" s="12"/>
      <c r="G184" s="13">
        <f>IF(F184="",0,IF(F184="優勝",現行XD用点数換算表!$B$2,IF(F184="準優勝",現行XD用点数換算表!$C$2,IF(F184="ベスト4",現行XD用点数換算表!$D$2,現行XD用点数換算表!$E$2))))</f>
        <v>0</v>
      </c>
      <c r="H184" s="12"/>
      <c r="I184" s="8">
        <f>IF(H184="",0,IF(H184="優勝",現行XD用点数換算表!$B$3,IF(H184="準優勝",現行XD用点数換算表!$C$3,IF(H184="ベスト4",現行XD用点数換算表!$D$3,現行XD用点数換算表!$E$3))))</f>
        <v>0</v>
      </c>
      <c r="J184" s="12"/>
      <c r="K184" s="8">
        <f>IF(J184="",0,IF(J184="優勝",[5]現行XD用点数換算表!$B$4,IF(J184="準優勝",[5]現行XD用点数換算表!$C$4,IF(J184="ベスト4",[5]現行XD用点数換算表!$D$4,IF(J184="ベスト8",[5]現行XD用点数換算表!$E$4,IF(J184="ベスト16",[5]現行XD用点数換算表!$F$4,IF(J184="ベスト32",[5]現行XD用点数換算表!$G$4,"")))))))</f>
        <v>0</v>
      </c>
      <c r="L184" s="12"/>
      <c r="M184" s="8">
        <f>IF(L184="",0,IF(L184="優勝",現行XD用点数換算表!$B$5,IF(L184="準優勝",現行XD用点数換算表!$C$5,IF(L184="ベスト4",現行XD用点数換算表!$D$5,IF(L184="ベスト8",現行XD用点数換算表!$E$5,IF(L184="ベスト16",現行XD用点数換算表!$F$5,IF(L184="ベスト32",現行XD用点数換算表!$G$5,"")))))))</f>
        <v>0</v>
      </c>
      <c r="N184" s="12"/>
      <c r="O184" s="8">
        <f>IF(N184="",0,IF(N184="優勝",現行XD用点数換算表!$B$6,IF(N184="準優勝",現行XD用点数換算表!$C$6,IF(N184="ベスト4",現行XD用点数換算表!$D$6,IF(N184="ベスト8",現行XD用点数換算表!$E$6,IF(N184="ベスト16",現行XD用点数換算表!$F$6,IF(N184="ベスト32",現行XD用点数換算表!$G$6,"")))))))</f>
        <v>0</v>
      </c>
      <c r="P184" s="12"/>
      <c r="Q184" s="8">
        <f>IF(P184="",0,IF(P184="優勝",現行XD用点数換算表!$B$7,IF(P184="準優勝",現行XD用点数換算表!$C$7,IF(P184="ベスト4",現行XD用点数換算表!$D$7,IF(P184="ベスト8",現行XD用点数換算表!$E$7,現行XD用点数換算表!$F$7)))))</f>
        <v>0</v>
      </c>
      <c r="R184" s="12"/>
      <c r="S184" s="8">
        <f>IF(R184="",0,IF(R184="優勝",現行XD用点数換算表!$B$8,IF(R184="準優勝",現行XD用点数換算表!$C$8,IF(R184="ベスト4",現行XD用点数換算表!$D$8,IF(R184="ベスト8",現行XD用点数換算表!$E$8,現行XD用点数換算表!$F$8)))))</f>
        <v>0</v>
      </c>
      <c r="T184" s="12"/>
      <c r="U184" s="14">
        <f>IF(T184="",0,IF(T184="優勝",現行XD用点数換算表!$B$13,IF(T184="準優勝",現行XD用点数換算表!$C$13,IF(T184="ベスト4",現行XD用点数換算表!$D$13,現行XD用点数換算表!$E$13))))</f>
        <v>0</v>
      </c>
      <c r="V184" s="12"/>
      <c r="W184" s="8">
        <f>IF(V184="",0,IF(V184="優勝",現行XD用点数換算表!$B$14,IF(V184="準優勝",現行XD用点数換算表!$C$14,IF(V184="ベスト4",現行XD用点数換算表!$D$14,現行XD用点数換算表!$E$14))))</f>
        <v>0</v>
      </c>
      <c r="X184" s="12"/>
      <c r="Y184" s="8">
        <f>IF(X184="",0,IF(X184="優勝",[5]現行XD用点数換算表!$B$15,IF(X184="準優勝",[5]現行XD用点数換算表!$C$15,IF(X184="ベスト4",[5]現行XD用点数換算表!$D$15,IF(X184="ベスト8",[5]現行XD用点数換算表!$E$15,IF(X184="ベスト16",[5]現行XD用点数換算表!$F$15,IF(X184="ベスト32",[5]現行XD用点数換算表!$G$15,"")))))))</f>
        <v>0</v>
      </c>
      <c r="Z184" s="12"/>
      <c r="AA184" s="8">
        <f>IF(Z184="",0,IF(Z184="優勝",現行XD用点数換算表!$B$16,IF(Z184="準優勝",現行XD用点数換算表!$C$16,IF(Z184="ベスト4",現行XD用点数換算表!$D$16,IF(Z184="ベスト8",現行XD用点数換算表!$E$16,IF(Z184="ベスト16",現行XD用点数換算表!$F$16,IF(Z184="ベスト32",現行XD用点数換算表!$G$16,"")))))))</f>
        <v>0</v>
      </c>
      <c r="AB184" s="12"/>
      <c r="AC184" s="8">
        <f>IF(AB184="",0,IF(AB184="優勝",現行XD用点数換算表!$B$17,IF(AB184="準優勝",現行XD用点数換算表!$C$17,IF(AB184="ベスト4",現行XD用点数換算表!$D$17,IF(AB184="ベスト8",現行XD用点数換算表!$E$17,IF(AB184="ベスト16",現行XD用点数換算表!$F$17,IF(AB184="ベスト32",現行XD用点数換算表!$G$17,"")))))))</f>
        <v>0</v>
      </c>
      <c r="AD184" s="12"/>
      <c r="AE184" s="8">
        <f>IF(AD184="",0,IF(AD184="優勝",現行XD用点数換算表!$B$18,IF(AD184="準優勝",現行XD用点数換算表!$C$18,IF(AD184="ベスト4",現行XD用点数換算表!$D$18,IF(AD184="ベスト8",現行XD用点数換算表!$E$18,現行XD用点数換算表!$F$18)))))</f>
        <v>0</v>
      </c>
      <c r="AF184" s="12"/>
      <c r="AG184" s="8">
        <f>IF(AF184="",0,IF(AF184="優勝",現行XD用点数換算表!$B$19,IF(AF184="準優勝",現行XD用点数換算表!$C$19,IF(AF184="ベスト4",現行XD用点数換算表!$D$19,IF(AF184="ベスト8",現行XD用点数換算表!$E$19,現行XD用点数換算表!$F$19)))))</f>
        <v>0</v>
      </c>
      <c r="AH184" s="8">
        <f t="shared" si="6"/>
        <v>0</v>
      </c>
    </row>
    <row r="185" spans="1:34" ht="15" customHeight="1" x14ac:dyDescent="0.55000000000000004">
      <c r="A185" s="12"/>
      <c r="B185" s="12"/>
      <c r="C185" s="12"/>
      <c r="D185" s="12"/>
      <c r="E185" s="12"/>
      <c r="F185" s="12"/>
      <c r="G185" s="13">
        <f>IF(F185="",0,IF(F185="優勝",現行XD用点数換算表!$B$2,IF(F185="準優勝",現行XD用点数換算表!$C$2,IF(F185="ベスト4",現行XD用点数換算表!$D$2,現行XD用点数換算表!$E$2))))</f>
        <v>0</v>
      </c>
      <c r="H185" s="12"/>
      <c r="I185" s="8">
        <f>IF(H185="",0,IF(H185="優勝",現行XD用点数換算表!$B$3,IF(H185="準優勝",現行XD用点数換算表!$C$3,IF(H185="ベスト4",現行XD用点数換算表!$D$3,現行XD用点数換算表!$E$3))))</f>
        <v>0</v>
      </c>
      <c r="J185" s="12"/>
      <c r="K185" s="8">
        <f>IF(J185="",0,IF(J185="優勝",[5]現行XD用点数換算表!$B$4,IF(J185="準優勝",[5]現行XD用点数換算表!$C$4,IF(J185="ベスト4",[5]現行XD用点数換算表!$D$4,IF(J185="ベスト8",[5]現行XD用点数換算表!$E$4,IF(J185="ベスト16",[5]現行XD用点数換算表!$F$4,IF(J185="ベスト32",[5]現行XD用点数換算表!$G$4,"")))))))</f>
        <v>0</v>
      </c>
      <c r="L185" s="12"/>
      <c r="M185" s="8">
        <f>IF(L185="",0,IF(L185="優勝",現行XD用点数換算表!$B$5,IF(L185="準優勝",現行XD用点数換算表!$C$5,IF(L185="ベスト4",現行XD用点数換算表!$D$5,IF(L185="ベスト8",現行XD用点数換算表!$E$5,IF(L185="ベスト16",現行XD用点数換算表!$F$5,IF(L185="ベスト32",現行XD用点数換算表!$G$5,"")))))))</f>
        <v>0</v>
      </c>
      <c r="N185" s="12"/>
      <c r="O185" s="8">
        <f>IF(N185="",0,IF(N185="優勝",現行XD用点数換算表!$B$6,IF(N185="準優勝",現行XD用点数換算表!$C$6,IF(N185="ベスト4",現行XD用点数換算表!$D$6,IF(N185="ベスト8",現行XD用点数換算表!$E$6,IF(N185="ベスト16",現行XD用点数換算表!$F$6,IF(N185="ベスト32",現行XD用点数換算表!$G$6,"")))))))</f>
        <v>0</v>
      </c>
      <c r="P185" s="12"/>
      <c r="Q185" s="8">
        <f>IF(P185="",0,IF(P185="優勝",現行XD用点数換算表!$B$7,IF(P185="準優勝",現行XD用点数換算表!$C$7,IF(P185="ベスト4",現行XD用点数換算表!$D$7,IF(P185="ベスト8",現行XD用点数換算表!$E$7,現行XD用点数換算表!$F$7)))))</f>
        <v>0</v>
      </c>
      <c r="R185" s="12"/>
      <c r="S185" s="8">
        <f>IF(R185="",0,IF(R185="優勝",現行XD用点数換算表!$B$8,IF(R185="準優勝",現行XD用点数換算表!$C$8,IF(R185="ベスト4",現行XD用点数換算表!$D$8,IF(R185="ベスト8",現行XD用点数換算表!$E$8,現行XD用点数換算表!$F$8)))))</f>
        <v>0</v>
      </c>
      <c r="T185" s="12"/>
      <c r="U185" s="14">
        <f>IF(T185="",0,IF(T185="優勝",現行XD用点数換算表!$B$13,IF(T185="準優勝",現行XD用点数換算表!$C$13,IF(T185="ベスト4",現行XD用点数換算表!$D$13,現行XD用点数換算表!$E$13))))</f>
        <v>0</v>
      </c>
      <c r="V185" s="12"/>
      <c r="W185" s="8">
        <f>IF(V185="",0,IF(V185="優勝",現行XD用点数換算表!$B$14,IF(V185="準優勝",現行XD用点数換算表!$C$14,IF(V185="ベスト4",現行XD用点数換算表!$D$14,現行XD用点数換算表!$E$14))))</f>
        <v>0</v>
      </c>
      <c r="X185" s="12"/>
      <c r="Y185" s="8">
        <f>IF(X185="",0,IF(X185="優勝",[5]現行XD用点数換算表!$B$15,IF(X185="準優勝",[5]現行XD用点数換算表!$C$15,IF(X185="ベスト4",[5]現行XD用点数換算表!$D$15,IF(X185="ベスト8",[5]現行XD用点数換算表!$E$15,IF(X185="ベスト16",[5]現行XD用点数換算表!$F$15,IF(X185="ベスト32",[5]現行XD用点数換算表!$G$15,"")))))))</f>
        <v>0</v>
      </c>
      <c r="Z185" s="12"/>
      <c r="AA185" s="8">
        <f>IF(Z185="",0,IF(Z185="優勝",現行XD用点数換算表!$B$16,IF(Z185="準優勝",現行XD用点数換算表!$C$16,IF(Z185="ベスト4",現行XD用点数換算表!$D$16,IF(Z185="ベスト8",現行XD用点数換算表!$E$16,IF(Z185="ベスト16",現行XD用点数換算表!$F$16,IF(Z185="ベスト32",現行XD用点数換算表!$G$16,"")))))))</f>
        <v>0</v>
      </c>
      <c r="AB185" s="12"/>
      <c r="AC185" s="8">
        <f>IF(AB185="",0,IF(AB185="優勝",現行XD用点数換算表!$B$17,IF(AB185="準優勝",現行XD用点数換算表!$C$17,IF(AB185="ベスト4",現行XD用点数換算表!$D$17,IF(AB185="ベスト8",現行XD用点数換算表!$E$17,IF(AB185="ベスト16",現行XD用点数換算表!$F$17,IF(AB185="ベスト32",現行XD用点数換算表!$G$17,"")))))))</f>
        <v>0</v>
      </c>
      <c r="AD185" s="12"/>
      <c r="AE185" s="8">
        <f>IF(AD185="",0,IF(AD185="優勝",現行XD用点数換算表!$B$18,IF(AD185="準優勝",現行XD用点数換算表!$C$18,IF(AD185="ベスト4",現行XD用点数換算表!$D$18,IF(AD185="ベスト8",現行XD用点数換算表!$E$18,現行XD用点数換算表!$F$18)))))</f>
        <v>0</v>
      </c>
      <c r="AF185" s="12"/>
      <c r="AG185" s="8">
        <f>IF(AF185="",0,IF(AF185="優勝",現行XD用点数換算表!$B$19,IF(AF185="準優勝",現行XD用点数換算表!$C$19,IF(AF185="ベスト4",現行XD用点数換算表!$D$19,IF(AF185="ベスト8",現行XD用点数換算表!$E$19,現行XD用点数換算表!$F$19)))))</f>
        <v>0</v>
      </c>
      <c r="AH185" s="8">
        <f t="shared" si="6"/>
        <v>0</v>
      </c>
    </row>
    <row r="186" spans="1:34" ht="15" customHeight="1" x14ac:dyDescent="0.55000000000000004">
      <c r="A186" s="12"/>
      <c r="B186" s="12"/>
      <c r="C186" s="12"/>
      <c r="D186" s="12"/>
      <c r="E186" s="12"/>
      <c r="F186" s="12"/>
      <c r="G186" s="13">
        <f>IF(F186="",0,IF(F186="優勝",現行XD用点数換算表!$B$2,IF(F186="準優勝",現行XD用点数換算表!$C$2,IF(F186="ベスト4",現行XD用点数換算表!$D$2,現行XD用点数換算表!$E$2))))</f>
        <v>0</v>
      </c>
      <c r="H186" s="12"/>
      <c r="I186" s="8">
        <f>IF(H186="",0,IF(H186="優勝",現行XD用点数換算表!$B$3,IF(H186="準優勝",現行XD用点数換算表!$C$3,IF(H186="ベスト4",現行XD用点数換算表!$D$3,現行XD用点数換算表!$E$3))))</f>
        <v>0</v>
      </c>
      <c r="J186" s="12"/>
      <c r="K186" s="8">
        <f>IF(J186="",0,IF(J186="優勝",[5]現行XD用点数換算表!$B$4,IF(J186="準優勝",[5]現行XD用点数換算表!$C$4,IF(J186="ベスト4",[5]現行XD用点数換算表!$D$4,IF(J186="ベスト8",[5]現行XD用点数換算表!$E$4,IF(J186="ベスト16",[5]現行XD用点数換算表!$F$4,IF(J186="ベスト32",[5]現行XD用点数換算表!$G$4,"")))))))</f>
        <v>0</v>
      </c>
      <c r="L186" s="12"/>
      <c r="M186" s="8">
        <f>IF(L186="",0,IF(L186="優勝",現行XD用点数換算表!$B$5,IF(L186="準優勝",現行XD用点数換算表!$C$5,IF(L186="ベスト4",現行XD用点数換算表!$D$5,IF(L186="ベスト8",現行XD用点数換算表!$E$5,IF(L186="ベスト16",現行XD用点数換算表!$F$5,IF(L186="ベスト32",現行XD用点数換算表!$G$5,"")))))))</f>
        <v>0</v>
      </c>
      <c r="N186" s="12"/>
      <c r="O186" s="8">
        <f>IF(N186="",0,IF(N186="優勝",現行XD用点数換算表!$B$6,IF(N186="準優勝",現行XD用点数換算表!$C$6,IF(N186="ベスト4",現行XD用点数換算表!$D$6,IF(N186="ベスト8",現行XD用点数換算表!$E$6,IF(N186="ベスト16",現行XD用点数換算表!$F$6,IF(N186="ベスト32",現行XD用点数換算表!$G$6,"")))))))</f>
        <v>0</v>
      </c>
      <c r="P186" s="12"/>
      <c r="Q186" s="8">
        <f>IF(P186="",0,IF(P186="優勝",現行XD用点数換算表!$B$7,IF(P186="準優勝",現行XD用点数換算表!$C$7,IF(P186="ベスト4",現行XD用点数換算表!$D$7,IF(P186="ベスト8",現行XD用点数換算表!$E$7,現行XD用点数換算表!$F$7)))))</f>
        <v>0</v>
      </c>
      <c r="R186" s="12"/>
      <c r="S186" s="8">
        <f>IF(R186="",0,IF(R186="優勝",現行XD用点数換算表!$B$8,IF(R186="準優勝",現行XD用点数換算表!$C$8,IF(R186="ベスト4",現行XD用点数換算表!$D$8,IF(R186="ベスト8",現行XD用点数換算表!$E$8,現行XD用点数換算表!$F$8)))))</f>
        <v>0</v>
      </c>
      <c r="T186" s="12"/>
      <c r="U186" s="14">
        <f>IF(T186="",0,IF(T186="優勝",現行XD用点数換算表!$B$13,IF(T186="準優勝",現行XD用点数換算表!$C$13,IF(T186="ベスト4",現行XD用点数換算表!$D$13,現行XD用点数換算表!$E$13))))</f>
        <v>0</v>
      </c>
      <c r="V186" s="12"/>
      <c r="W186" s="8">
        <f>IF(V186="",0,IF(V186="優勝",現行XD用点数換算表!$B$14,IF(V186="準優勝",現行XD用点数換算表!$C$14,IF(V186="ベスト4",現行XD用点数換算表!$D$14,現行XD用点数換算表!$E$14))))</f>
        <v>0</v>
      </c>
      <c r="X186" s="12"/>
      <c r="Y186" s="8">
        <f>IF(X186="",0,IF(X186="優勝",[5]現行XD用点数換算表!$B$15,IF(X186="準優勝",[5]現行XD用点数換算表!$C$15,IF(X186="ベスト4",[5]現行XD用点数換算表!$D$15,IF(X186="ベスト8",[5]現行XD用点数換算表!$E$15,IF(X186="ベスト16",[5]現行XD用点数換算表!$F$15,IF(X186="ベスト32",[5]現行XD用点数換算表!$G$15,"")))))))</f>
        <v>0</v>
      </c>
      <c r="Z186" s="12"/>
      <c r="AA186" s="8">
        <f>IF(Z186="",0,IF(Z186="優勝",現行XD用点数換算表!$B$16,IF(Z186="準優勝",現行XD用点数換算表!$C$16,IF(Z186="ベスト4",現行XD用点数換算表!$D$16,IF(Z186="ベスト8",現行XD用点数換算表!$E$16,IF(Z186="ベスト16",現行XD用点数換算表!$F$16,IF(Z186="ベスト32",現行XD用点数換算表!$G$16,"")))))))</f>
        <v>0</v>
      </c>
      <c r="AB186" s="12"/>
      <c r="AC186" s="8">
        <f>IF(AB186="",0,IF(AB186="優勝",現行XD用点数換算表!$B$17,IF(AB186="準優勝",現行XD用点数換算表!$C$17,IF(AB186="ベスト4",現行XD用点数換算表!$D$17,IF(AB186="ベスト8",現行XD用点数換算表!$E$17,IF(AB186="ベスト16",現行XD用点数換算表!$F$17,IF(AB186="ベスト32",現行XD用点数換算表!$G$17,"")))))))</f>
        <v>0</v>
      </c>
      <c r="AD186" s="12"/>
      <c r="AE186" s="8">
        <f>IF(AD186="",0,IF(AD186="優勝",現行XD用点数換算表!$B$18,IF(AD186="準優勝",現行XD用点数換算表!$C$18,IF(AD186="ベスト4",現行XD用点数換算表!$D$18,IF(AD186="ベスト8",現行XD用点数換算表!$E$18,現行XD用点数換算表!$F$18)))))</f>
        <v>0</v>
      </c>
      <c r="AF186" s="12"/>
      <c r="AG186" s="8">
        <f>IF(AF186="",0,IF(AF186="優勝",現行XD用点数換算表!$B$19,IF(AF186="準優勝",現行XD用点数換算表!$C$19,IF(AF186="ベスト4",現行XD用点数換算表!$D$19,IF(AF186="ベスト8",現行XD用点数換算表!$E$19,現行XD用点数換算表!$F$19)))))</f>
        <v>0</v>
      </c>
      <c r="AH186" s="8">
        <f t="shared" si="6"/>
        <v>0</v>
      </c>
    </row>
    <row r="187" spans="1:34" ht="15" customHeight="1" x14ac:dyDescent="0.55000000000000004">
      <c r="A187" s="12"/>
      <c r="B187" s="12"/>
      <c r="C187" s="12"/>
      <c r="D187" s="12"/>
      <c r="E187" s="12"/>
      <c r="F187" s="12"/>
      <c r="G187" s="13">
        <f>IF(F187="",0,IF(F187="優勝",現行XD用点数換算表!$B$2,IF(F187="準優勝",現行XD用点数換算表!$C$2,IF(F187="ベスト4",現行XD用点数換算表!$D$2,現行XD用点数換算表!$E$2))))</f>
        <v>0</v>
      </c>
      <c r="H187" s="12"/>
      <c r="I187" s="8">
        <f>IF(H187="",0,IF(H187="優勝",現行XD用点数換算表!$B$3,IF(H187="準優勝",現行XD用点数換算表!$C$3,IF(H187="ベスト4",現行XD用点数換算表!$D$3,現行XD用点数換算表!$E$3))))</f>
        <v>0</v>
      </c>
      <c r="J187" s="12"/>
      <c r="K187" s="8">
        <f>IF(J187="",0,IF(J187="優勝",[5]現行XD用点数換算表!$B$4,IF(J187="準優勝",[5]現行XD用点数換算表!$C$4,IF(J187="ベスト4",[5]現行XD用点数換算表!$D$4,IF(J187="ベスト8",[5]現行XD用点数換算表!$E$4,IF(J187="ベスト16",[5]現行XD用点数換算表!$F$4,IF(J187="ベスト32",[5]現行XD用点数換算表!$G$4,"")))))))</f>
        <v>0</v>
      </c>
      <c r="L187" s="12"/>
      <c r="M187" s="8">
        <f>IF(L187="",0,IF(L187="優勝",現行XD用点数換算表!$B$5,IF(L187="準優勝",現行XD用点数換算表!$C$5,IF(L187="ベスト4",現行XD用点数換算表!$D$5,IF(L187="ベスト8",現行XD用点数換算表!$E$5,IF(L187="ベスト16",現行XD用点数換算表!$F$5,IF(L187="ベスト32",現行XD用点数換算表!$G$5,"")))))))</f>
        <v>0</v>
      </c>
      <c r="N187" s="12"/>
      <c r="O187" s="8">
        <f>IF(N187="",0,IF(N187="優勝",現行XD用点数換算表!$B$6,IF(N187="準優勝",現行XD用点数換算表!$C$6,IF(N187="ベスト4",現行XD用点数換算表!$D$6,IF(N187="ベスト8",現行XD用点数換算表!$E$6,IF(N187="ベスト16",現行XD用点数換算表!$F$6,IF(N187="ベスト32",現行XD用点数換算表!$G$6,"")))))))</f>
        <v>0</v>
      </c>
      <c r="P187" s="12"/>
      <c r="Q187" s="8">
        <f>IF(P187="",0,IF(P187="優勝",現行XD用点数換算表!$B$7,IF(P187="準優勝",現行XD用点数換算表!$C$7,IF(P187="ベスト4",現行XD用点数換算表!$D$7,IF(P187="ベスト8",現行XD用点数換算表!$E$7,現行XD用点数換算表!$F$7)))))</f>
        <v>0</v>
      </c>
      <c r="R187" s="12"/>
      <c r="S187" s="8">
        <f>IF(R187="",0,IF(R187="優勝",現行XD用点数換算表!$B$8,IF(R187="準優勝",現行XD用点数換算表!$C$8,IF(R187="ベスト4",現行XD用点数換算表!$D$8,IF(R187="ベスト8",現行XD用点数換算表!$E$8,現行XD用点数換算表!$F$8)))))</f>
        <v>0</v>
      </c>
      <c r="T187" s="12"/>
      <c r="U187" s="14">
        <f>IF(T187="",0,IF(T187="優勝",現行XD用点数換算表!$B$13,IF(T187="準優勝",現行XD用点数換算表!$C$13,IF(T187="ベスト4",現行XD用点数換算表!$D$13,現行XD用点数換算表!$E$13))))</f>
        <v>0</v>
      </c>
      <c r="V187" s="12"/>
      <c r="W187" s="8">
        <f>IF(V187="",0,IF(V187="優勝",現行XD用点数換算表!$B$14,IF(V187="準優勝",現行XD用点数換算表!$C$14,IF(V187="ベスト4",現行XD用点数換算表!$D$14,現行XD用点数換算表!$E$14))))</f>
        <v>0</v>
      </c>
      <c r="X187" s="12"/>
      <c r="Y187" s="8">
        <f>IF(X187="",0,IF(X187="優勝",[5]現行XD用点数換算表!$B$15,IF(X187="準優勝",[5]現行XD用点数換算表!$C$15,IF(X187="ベスト4",[5]現行XD用点数換算表!$D$15,IF(X187="ベスト8",[5]現行XD用点数換算表!$E$15,IF(X187="ベスト16",[5]現行XD用点数換算表!$F$15,IF(X187="ベスト32",[5]現行XD用点数換算表!$G$15,"")))))))</f>
        <v>0</v>
      </c>
      <c r="Z187" s="12"/>
      <c r="AA187" s="8">
        <f>IF(Z187="",0,IF(Z187="優勝",現行XD用点数換算表!$B$16,IF(Z187="準優勝",現行XD用点数換算表!$C$16,IF(Z187="ベスト4",現行XD用点数換算表!$D$16,IF(Z187="ベスト8",現行XD用点数換算表!$E$16,IF(Z187="ベスト16",現行XD用点数換算表!$F$16,IF(Z187="ベスト32",現行XD用点数換算表!$G$16,"")))))))</f>
        <v>0</v>
      </c>
      <c r="AB187" s="12"/>
      <c r="AC187" s="8">
        <f>IF(AB187="",0,IF(AB187="優勝",現行XD用点数換算表!$B$17,IF(AB187="準優勝",現行XD用点数換算表!$C$17,IF(AB187="ベスト4",現行XD用点数換算表!$D$17,IF(AB187="ベスト8",現行XD用点数換算表!$E$17,IF(AB187="ベスト16",現行XD用点数換算表!$F$17,IF(AB187="ベスト32",現行XD用点数換算表!$G$17,"")))))))</f>
        <v>0</v>
      </c>
      <c r="AD187" s="12"/>
      <c r="AE187" s="8">
        <f>IF(AD187="",0,IF(AD187="優勝",現行XD用点数換算表!$B$18,IF(AD187="準優勝",現行XD用点数換算表!$C$18,IF(AD187="ベスト4",現行XD用点数換算表!$D$18,IF(AD187="ベスト8",現行XD用点数換算表!$E$18,現行XD用点数換算表!$F$18)))))</f>
        <v>0</v>
      </c>
      <c r="AF187" s="12"/>
      <c r="AG187" s="8">
        <f>IF(AF187="",0,IF(AF187="優勝",現行XD用点数換算表!$B$19,IF(AF187="準優勝",現行XD用点数換算表!$C$19,IF(AF187="ベスト4",現行XD用点数換算表!$D$19,IF(AF187="ベスト8",現行XD用点数換算表!$E$19,現行XD用点数換算表!$F$19)))))</f>
        <v>0</v>
      </c>
      <c r="AH187" s="8">
        <f t="shared" si="6"/>
        <v>0</v>
      </c>
    </row>
    <row r="188" spans="1:34" ht="15" customHeight="1" x14ac:dyDescent="0.55000000000000004">
      <c r="A188" s="12"/>
      <c r="B188" s="12"/>
      <c r="C188" s="12"/>
      <c r="D188" s="12"/>
      <c r="E188" s="12"/>
      <c r="F188" s="12"/>
      <c r="G188" s="13">
        <f>IF(F188="",0,IF(F188="優勝",現行XD用点数換算表!$B$2,IF(F188="準優勝",現行XD用点数換算表!$C$2,IF(F188="ベスト4",現行XD用点数換算表!$D$2,現行XD用点数換算表!$E$2))))</f>
        <v>0</v>
      </c>
      <c r="H188" s="12"/>
      <c r="I188" s="8">
        <f>IF(H188="",0,IF(H188="優勝",現行XD用点数換算表!$B$3,IF(H188="準優勝",現行XD用点数換算表!$C$3,IF(H188="ベスト4",現行XD用点数換算表!$D$3,現行XD用点数換算表!$E$3))))</f>
        <v>0</v>
      </c>
      <c r="J188" s="12"/>
      <c r="K188" s="8">
        <f>IF(J188="",0,IF(J188="優勝",[5]現行XD用点数換算表!$B$4,IF(J188="準優勝",[5]現行XD用点数換算表!$C$4,IF(J188="ベスト4",[5]現行XD用点数換算表!$D$4,IF(J188="ベスト8",[5]現行XD用点数換算表!$E$4,IF(J188="ベスト16",[5]現行XD用点数換算表!$F$4,IF(J188="ベスト32",[5]現行XD用点数換算表!$G$4,"")))))))</f>
        <v>0</v>
      </c>
      <c r="L188" s="12"/>
      <c r="M188" s="8">
        <f>IF(L188="",0,IF(L188="優勝",現行XD用点数換算表!$B$5,IF(L188="準優勝",現行XD用点数換算表!$C$5,IF(L188="ベスト4",現行XD用点数換算表!$D$5,IF(L188="ベスト8",現行XD用点数換算表!$E$5,IF(L188="ベスト16",現行XD用点数換算表!$F$5,IF(L188="ベスト32",現行XD用点数換算表!$G$5,"")))))))</f>
        <v>0</v>
      </c>
      <c r="N188" s="12"/>
      <c r="O188" s="8">
        <f>IF(N188="",0,IF(N188="優勝",現行XD用点数換算表!$B$6,IF(N188="準優勝",現行XD用点数換算表!$C$6,IF(N188="ベスト4",現行XD用点数換算表!$D$6,IF(N188="ベスト8",現行XD用点数換算表!$E$6,IF(N188="ベスト16",現行XD用点数換算表!$F$6,IF(N188="ベスト32",現行XD用点数換算表!$G$6,"")))))))</f>
        <v>0</v>
      </c>
      <c r="P188" s="12"/>
      <c r="Q188" s="8">
        <f>IF(P188="",0,IF(P188="優勝",現行XD用点数換算表!$B$7,IF(P188="準優勝",現行XD用点数換算表!$C$7,IF(P188="ベスト4",現行XD用点数換算表!$D$7,IF(P188="ベスト8",現行XD用点数換算表!$E$7,現行XD用点数換算表!$F$7)))))</f>
        <v>0</v>
      </c>
      <c r="R188" s="12"/>
      <c r="S188" s="8">
        <f>IF(R188="",0,IF(R188="優勝",現行XD用点数換算表!$B$8,IF(R188="準優勝",現行XD用点数換算表!$C$8,IF(R188="ベスト4",現行XD用点数換算表!$D$8,IF(R188="ベスト8",現行XD用点数換算表!$E$8,現行XD用点数換算表!$F$8)))))</f>
        <v>0</v>
      </c>
      <c r="T188" s="12"/>
      <c r="U188" s="14">
        <f>IF(T188="",0,IF(T188="優勝",現行XD用点数換算表!$B$13,IF(T188="準優勝",現行XD用点数換算表!$C$13,IF(T188="ベスト4",現行XD用点数換算表!$D$13,現行XD用点数換算表!$E$13))))</f>
        <v>0</v>
      </c>
      <c r="V188" s="12"/>
      <c r="W188" s="8">
        <f>IF(V188="",0,IF(V188="優勝",現行XD用点数換算表!$B$14,IF(V188="準優勝",現行XD用点数換算表!$C$14,IF(V188="ベスト4",現行XD用点数換算表!$D$14,現行XD用点数換算表!$E$14))))</f>
        <v>0</v>
      </c>
      <c r="X188" s="12"/>
      <c r="Y188" s="8">
        <f>IF(X188="",0,IF(X188="優勝",[5]現行XD用点数換算表!$B$15,IF(X188="準優勝",[5]現行XD用点数換算表!$C$15,IF(X188="ベスト4",[5]現行XD用点数換算表!$D$15,IF(X188="ベスト8",[5]現行XD用点数換算表!$E$15,IF(X188="ベスト16",[5]現行XD用点数換算表!$F$15,IF(X188="ベスト32",[5]現行XD用点数換算表!$G$15,"")))))))</f>
        <v>0</v>
      </c>
      <c r="Z188" s="12"/>
      <c r="AA188" s="8">
        <f>IF(Z188="",0,IF(Z188="優勝",現行XD用点数換算表!$B$16,IF(Z188="準優勝",現行XD用点数換算表!$C$16,IF(Z188="ベスト4",現行XD用点数換算表!$D$16,IF(Z188="ベスト8",現行XD用点数換算表!$E$16,IF(Z188="ベスト16",現行XD用点数換算表!$F$16,IF(Z188="ベスト32",現行XD用点数換算表!$G$16,"")))))))</f>
        <v>0</v>
      </c>
      <c r="AB188" s="12"/>
      <c r="AC188" s="8">
        <f>IF(AB188="",0,IF(AB188="優勝",現行XD用点数換算表!$B$17,IF(AB188="準優勝",現行XD用点数換算表!$C$17,IF(AB188="ベスト4",現行XD用点数換算表!$D$17,IF(AB188="ベスト8",現行XD用点数換算表!$E$17,IF(AB188="ベスト16",現行XD用点数換算表!$F$17,IF(AB188="ベスト32",現行XD用点数換算表!$G$17,"")))))))</f>
        <v>0</v>
      </c>
      <c r="AD188" s="12"/>
      <c r="AE188" s="8">
        <f>IF(AD188="",0,IF(AD188="優勝",現行XD用点数換算表!$B$18,IF(AD188="準優勝",現行XD用点数換算表!$C$18,IF(AD188="ベスト4",現行XD用点数換算表!$D$18,IF(AD188="ベスト8",現行XD用点数換算表!$E$18,現行XD用点数換算表!$F$18)))))</f>
        <v>0</v>
      </c>
      <c r="AF188" s="12"/>
      <c r="AG188" s="8">
        <f>IF(AF188="",0,IF(AF188="優勝",現行XD用点数換算表!$B$19,IF(AF188="準優勝",現行XD用点数換算表!$C$19,IF(AF188="ベスト4",現行XD用点数換算表!$D$19,IF(AF188="ベスト8",現行XD用点数換算表!$E$19,現行XD用点数換算表!$F$19)))))</f>
        <v>0</v>
      </c>
      <c r="AH188" s="8">
        <f t="shared" si="6"/>
        <v>0</v>
      </c>
    </row>
    <row r="189" spans="1:34" ht="15" customHeight="1" x14ac:dyDescent="0.55000000000000004">
      <c r="A189" s="12"/>
      <c r="B189" s="12"/>
      <c r="C189" s="12"/>
      <c r="D189" s="12"/>
      <c r="E189" s="12"/>
      <c r="F189" s="12"/>
      <c r="G189" s="13">
        <f>IF(F189="",0,IF(F189="優勝",現行XD用点数換算表!$B$2,IF(F189="準優勝",現行XD用点数換算表!$C$2,IF(F189="ベスト4",現行XD用点数換算表!$D$2,現行XD用点数換算表!$E$2))))</f>
        <v>0</v>
      </c>
      <c r="H189" s="12"/>
      <c r="I189" s="8">
        <f>IF(H189="",0,IF(H189="優勝",現行XD用点数換算表!$B$3,IF(H189="準優勝",現行XD用点数換算表!$C$3,IF(H189="ベスト4",現行XD用点数換算表!$D$3,現行XD用点数換算表!$E$3))))</f>
        <v>0</v>
      </c>
      <c r="J189" s="12"/>
      <c r="K189" s="8">
        <f>IF(J189="",0,IF(J189="優勝",[5]現行XD用点数換算表!$B$4,IF(J189="準優勝",[5]現行XD用点数換算表!$C$4,IF(J189="ベスト4",[5]現行XD用点数換算表!$D$4,IF(J189="ベスト8",[5]現行XD用点数換算表!$E$4,IF(J189="ベスト16",[5]現行XD用点数換算表!$F$4,IF(J189="ベスト32",[5]現行XD用点数換算表!$G$4,"")))))))</f>
        <v>0</v>
      </c>
      <c r="L189" s="12"/>
      <c r="M189" s="8">
        <f>IF(L189="",0,IF(L189="優勝",現行XD用点数換算表!$B$5,IF(L189="準優勝",現行XD用点数換算表!$C$5,IF(L189="ベスト4",現行XD用点数換算表!$D$5,IF(L189="ベスト8",現行XD用点数換算表!$E$5,IF(L189="ベスト16",現行XD用点数換算表!$F$5,IF(L189="ベスト32",現行XD用点数換算表!$G$5,"")))))))</f>
        <v>0</v>
      </c>
      <c r="N189" s="12"/>
      <c r="O189" s="8">
        <f>IF(N189="",0,IF(N189="優勝",現行XD用点数換算表!$B$6,IF(N189="準優勝",現行XD用点数換算表!$C$6,IF(N189="ベスト4",現行XD用点数換算表!$D$6,IF(N189="ベスト8",現行XD用点数換算表!$E$6,IF(N189="ベスト16",現行XD用点数換算表!$F$6,IF(N189="ベスト32",現行XD用点数換算表!$G$6,"")))))))</f>
        <v>0</v>
      </c>
      <c r="P189" s="12"/>
      <c r="Q189" s="8">
        <f>IF(P189="",0,IF(P189="優勝",現行XD用点数換算表!$B$7,IF(P189="準優勝",現行XD用点数換算表!$C$7,IF(P189="ベスト4",現行XD用点数換算表!$D$7,IF(P189="ベスト8",現行XD用点数換算表!$E$7,現行XD用点数換算表!$F$7)))))</f>
        <v>0</v>
      </c>
      <c r="R189" s="12"/>
      <c r="S189" s="8">
        <f>IF(R189="",0,IF(R189="優勝",現行XD用点数換算表!$B$8,IF(R189="準優勝",現行XD用点数換算表!$C$8,IF(R189="ベスト4",現行XD用点数換算表!$D$8,IF(R189="ベスト8",現行XD用点数換算表!$E$8,現行XD用点数換算表!$F$8)))))</f>
        <v>0</v>
      </c>
      <c r="T189" s="12"/>
      <c r="U189" s="14">
        <f>IF(T189="",0,IF(T189="優勝",現行XD用点数換算表!$B$13,IF(T189="準優勝",現行XD用点数換算表!$C$13,IF(T189="ベスト4",現行XD用点数換算表!$D$13,現行XD用点数換算表!$E$13))))</f>
        <v>0</v>
      </c>
      <c r="V189" s="12"/>
      <c r="W189" s="8">
        <f>IF(V189="",0,IF(V189="優勝",現行XD用点数換算表!$B$14,IF(V189="準優勝",現行XD用点数換算表!$C$14,IF(V189="ベスト4",現行XD用点数換算表!$D$14,現行XD用点数換算表!$E$14))))</f>
        <v>0</v>
      </c>
      <c r="X189" s="12"/>
      <c r="Y189" s="8">
        <f>IF(X189="",0,IF(X189="優勝",[5]現行XD用点数換算表!$B$15,IF(X189="準優勝",[5]現行XD用点数換算表!$C$15,IF(X189="ベスト4",[5]現行XD用点数換算表!$D$15,IF(X189="ベスト8",[5]現行XD用点数換算表!$E$15,IF(X189="ベスト16",[5]現行XD用点数換算表!$F$15,IF(X189="ベスト32",[5]現行XD用点数換算表!$G$15,"")))))))</f>
        <v>0</v>
      </c>
      <c r="Z189" s="12"/>
      <c r="AA189" s="8">
        <f>IF(Z189="",0,IF(Z189="優勝",現行XD用点数換算表!$B$16,IF(Z189="準優勝",現行XD用点数換算表!$C$16,IF(Z189="ベスト4",現行XD用点数換算表!$D$16,IF(Z189="ベスト8",現行XD用点数換算表!$E$16,IF(Z189="ベスト16",現行XD用点数換算表!$F$16,IF(Z189="ベスト32",現行XD用点数換算表!$G$16,"")))))))</f>
        <v>0</v>
      </c>
      <c r="AB189" s="12"/>
      <c r="AC189" s="8">
        <f>IF(AB189="",0,IF(AB189="優勝",現行XD用点数換算表!$B$17,IF(AB189="準優勝",現行XD用点数換算表!$C$17,IF(AB189="ベスト4",現行XD用点数換算表!$D$17,IF(AB189="ベスト8",現行XD用点数換算表!$E$17,IF(AB189="ベスト16",現行XD用点数換算表!$F$17,IF(AB189="ベスト32",現行XD用点数換算表!$G$17,"")))))))</f>
        <v>0</v>
      </c>
      <c r="AD189" s="12"/>
      <c r="AE189" s="8">
        <f>IF(AD189="",0,IF(AD189="優勝",現行XD用点数換算表!$B$18,IF(AD189="準優勝",現行XD用点数換算表!$C$18,IF(AD189="ベスト4",現行XD用点数換算表!$D$18,IF(AD189="ベスト8",現行XD用点数換算表!$E$18,現行XD用点数換算表!$F$18)))))</f>
        <v>0</v>
      </c>
      <c r="AF189" s="12"/>
      <c r="AG189" s="8">
        <f>IF(AF189="",0,IF(AF189="優勝",現行XD用点数換算表!$B$19,IF(AF189="準優勝",現行XD用点数換算表!$C$19,IF(AF189="ベスト4",現行XD用点数換算表!$D$19,IF(AF189="ベスト8",現行XD用点数換算表!$E$19,現行XD用点数換算表!$F$19)))))</f>
        <v>0</v>
      </c>
      <c r="AH189" s="8">
        <f t="shared" si="6"/>
        <v>0</v>
      </c>
    </row>
    <row r="190" spans="1:34" ht="15" customHeight="1" x14ac:dyDescent="0.55000000000000004">
      <c r="A190" s="12"/>
      <c r="B190" s="12"/>
      <c r="C190" s="12"/>
      <c r="D190" s="12"/>
      <c r="E190" s="12"/>
      <c r="F190" s="12"/>
      <c r="G190" s="13">
        <f>IF(F190="",0,IF(F190="優勝",現行XD用点数換算表!$B$2,IF(F190="準優勝",現行XD用点数換算表!$C$2,IF(F190="ベスト4",現行XD用点数換算表!$D$2,現行XD用点数換算表!$E$2))))</f>
        <v>0</v>
      </c>
      <c r="H190" s="12"/>
      <c r="I190" s="8">
        <f>IF(H190="",0,IF(H190="優勝",現行XD用点数換算表!$B$3,IF(H190="準優勝",現行XD用点数換算表!$C$3,IF(H190="ベスト4",現行XD用点数換算表!$D$3,現行XD用点数換算表!$E$3))))</f>
        <v>0</v>
      </c>
      <c r="J190" s="12"/>
      <c r="K190" s="8">
        <f>IF(J190="",0,IF(J190="優勝",[5]現行XD用点数換算表!$B$4,IF(J190="準優勝",[5]現行XD用点数換算表!$C$4,IF(J190="ベスト4",[5]現行XD用点数換算表!$D$4,IF(J190="ベスト8",[5]現行XD用点数換算表!$E$4,IF(J190="ベスト16",[5]現行XD用点数換算表!$F$4,IF(J190="ベスト32",[5]現行XD用点数換算表!$G$4,"")))))))</f>
        <v>0</v>
      </c>
      <c r="L190" s="12"/>
      <c r="M190" s="8">
        <f>IF(L190="",0,IF(L190="優勝",現行XD用点数換算表!$B$5,IF(L190="準優勝",現行XD用点数換算表!$C$5,IF(L190="ベスト4",現行XD用点数換算表!$D$5,IF(L190="ベスト8",現行XD用点数換算表!$E$5,IF(L190="ベスト16",現行XD用点数換算表!$F$5,IF(L190="ベスト32",現行XD用点数換算表!$G$5,"")))))))</f>
        <v>0</v>
      </c>
      <c r="N190" s="12"/>
      <c r="O190" s="8">
        <f>IF(N190="",0,IF(N190="優勝",現行XD用点数換算表!$B$6,IF(N190="準優勝",現行XD用点数換算表!$C$6,IF(N190="ベスト4",現行XD用点数換算表!$D$6,IF(N190="ベスト8",現行XD用点数換算表!$E$6,IF(N190="ベスト16",現行XD用点数換算表!$F$6,IF(N190="ベスト32",現行XD用点数換算表!$G$6,"")))))))</f>
        <v>0</v>
      </c>
      <c r="P190" s="12"/>
      <c r="Q190" s="8">
        <f>IF(P190="",0,IF(P190="優勝",現行XD用点数換算表!$B$7,IF(P190="準優勝",現行XD用点数換算表!$C$7,IF(P190="ベスト4",現行XD用点数換算表!$D$7,IF(P190="ベスト8",現行XD用点数換算表!$E$7,現行XD用点数換算表!$F$7)))))</f>
        <v>0</v>
      </c>
      <c r="R190" s="12"/>
      <c r="S190" s="8">
        <f>IF(R190="",0,IF(R190="優勝",現行XD用点数換算表!$B$8,IF(R190="準優勝",現行XD用点数換算表!$C$8,IF(R190="ベスト4",現行XD用点数換算表!$D$8,IF(R190="ベスト8",現行XD用点数換算表!$E$8,現行XD用点数換算表!$F$8)))))</f>
        <v>0</v>
      </c>
      <c r="T190" s="12"/>
      <c r="U190" s="14">
        <f>IF(T190="",0,IF(T190="優勝",現行XD用点数換算表!$B$13,IF(T190="準優勝",現行XD用点数換算表!$C$13,IF(T190="ベスト4",現行XD用点数換算表!$D$13,現行XD用点数換算表!$E$13))))</f>
        <v>0</v>
      </c>
      <c r="V190" s="12"/>
      <c r="W190" s="8">
        <f>IF(V190="",0,IF(V190="優勝",現行XD用点数換算表!$B$14,IF(V190="準優勝",現行XD用点数換算表!$C$14,IF(V190="ベスト4",現行XD用点数換算表!$D$14,現行XD用点数換算表!$E$14))))</f>
        <v>0</v>
      </c>
      <c r="X190" s="12"/>
      <c r="Y190" s="8">
        <f>IF(X190="",0,IF(X190="優勝",[5]現行XD用点数換算表!$B$15,IF(X190="準優勝",[5]現行XD用点数換算表!$C$15,IF(X190="ベスト4",[5]現行XD用点数換算表!$D$15,IF(X190="ベスト8",[5]現行XD用点数換算表!$E$15,IF(X190="ベスト16",[5]現行XD用点数換算表!$F$15,IF(X190="ベスト32",[5]現行XD用点数換算表!$G$15,"")))))))</f>
        <v>0</v>
      </c>
      <c r="Z190" s="12"/>
      <c r="AA190" s="8">
        <f>IF(Z190="",0,IF(Z190="優勝",現行XD用点数換算表!$B$16,IF(Z190="準優勝",現行XD用点数換算表!$C$16,IF(Z190="ベスト4",現行XD用点数換算表!$D$16,IF(Z190="ベスト8",現行XD用点数換算表!$E$16,IF(Z190="ベスト16",現行XD用点数換算表!$F$16,IF(Z190="ベスト32",現行XD用点数換算表!$G$16,"")))))))</f>
        <v>0</v>
      </c>
      <c r="AB190" s="12"/>
      <c r="AC190" s="8">
        <f>IF(AB190="",0,IF(AB190="優勝",現行XD用点数換算表!$B$17,IF(AB190="準優勝",現行XD用点数換算表!$C$17,IF(AB190="ベスト4",現行XD用点数換算表!$D$17,IF(AB190="ベスト8",現行XD用点数換算表!$E$17,IF(AB190="ベスト16",現行XD用点数換算表!$F$17,IF(AB190="ベスト32",現行XD用点数換算表!$G$17,"")))))))</f>
        <v>0</v>
      </c>
      <c r="AD190" s="12"/>
      <c r="AE190" s="8">
        <f>IF(AD190="",0,IF(AD190="優勝",現行XD用点数換算表!$B$18,IF(AD190="準優勝",現行XD用点数換算表!$C$18,IF(AD190="ベスト4",現行XD用点数換算表!$D$18,IF(AD190="ベスト8",現行XD用点数換算表!$E$18,現行XD用点数換算表!$F$18)))))</f>
        <v>0</v>
      </c>
      <c r="AF190" s="12"/>
      <c r="AG190" s="8">
        <f>IF(AF190="",0,IF(AF190="優勝",現行XD用点数換算表!$B$19,IF(AF190="準優勝",現行XD用点数換算表!$C$19,IF(AF190="ベスト4",現行XD用点数換算表!$D$19,IF(AF190="ベスト8",現行XD用点数換算表!$E$19,現行XD用点数換算表!$F$19)))))</f>
        <v>0</v>
      </c>
      <c r="AH190" s="8">
        <f t="shared" si="6"/>
        <v>0</v>
      </c>
    </row>
    <row r="191" spans="1:34" ht="15" customHeight="1" x14ac:dyDescent="0.55000000000000004">
      <c r="A191" s="12"/>
      <c r="B191" s="12"/>
      <c r="C191" s="12"/>
      <c r="D191" s="12"/>
      <c r="E191" s="12"/>
      <c r="F191" s="12"/>
      <c r="G191" s="13">
        <f>IF(F191="",0,IF(F191="優勝",現行XD用点数換算表!$B$2,IF(F191="準優勝",現行XD用点数換算表!$C$2,IF(F191="ベスト4",現行XD用点数換算表!$D$2,現行XD用点数換算表!$E$2))))</f>
        <v>0</v>
      </c>
      <c r="H191" s="12"/>
      <c r="I191" s="8">
        <f>IF(H191="",0,IF(H191="優勝",現行XD用点数換算表!$B$3,IF(H191="準優勝",現行XD用点数換算表!$C$3,IF(H191="ベスト4",現行XD用点数換算表!$D$3,現行XD用点数換算表!$E$3))))</f>
        <v>0</v>
      </c>
      <c r="J191" s="12"/>
      <c r="K191" s="8">
        <f>IF(J191="",0,IF(J191="優勝",[5]現行XD用点数換算表!$B$4,IF(J191="準優勝",[5]現行XD用点数換算表!$C$4,IF(J191="ベスト4",[5]現行XD用点数換算表!$D$4,IF(J191="ベスト8",[5]現行XD用点数換算表!$E$4,IF(J191="ベスト16",[5]現行XD用点数換算表!$F$4,IF(J191="ベスト32",[5]現行XD用点数換算表!$G$4,"")))))))</f>
        <v>0</v>
      </c>
      <c r="L191" s="12"/>
      <c r="M191" s="8">
        <f>IF(L191="",0,IF(L191="優勝",現行XD用点数換算表!$B$5,IF(L191="準優勝",現行XD用点数換算表!$C$5,IF(L191="ベスト4",現行XD用点数換算表!$D$5,IF(L191="ベスト8",現行XD用点数換算表!$E$5,IF(L191="ベスト16",現行XD用点数換算表!$F$5,IF(L191="ベスト32",現行XD用点数換算表!$G$5,"")))))))</f>
        <v>0</v>
      </c>
      <c r="N191" s="12"/>
      <c r="O191" s="8">
        <f>IF(N191="",0,IF(N191="優勝",現行XD用点数換算表!$B$6,IF(N191="準優勝",現行XD用点数換算表!$C$6,IF(N191="ベスト4",現行XD用点数換算表!$D$6,IF(N191="ベスト8",現行XD用点数換算表!$E$6,IF(N191="ベスト16",現行XD用点数換算表!$F$6,IF(N191="ベスト32",現行XD用点数換算表!$G$6,"")))))))</f>
        <v>0</v>
      </c>
      <c r="P191" s="12"/>
      <c r="Q191" s="8">
        <f>IF(P191="",0,IF(P191="優勝",現行XD用点数換算表!$B$7,IF(P191="準優勝",現行XD用点数換算表!$C$7,IF(P191="ベスト4",現行XD用点数換算表!$D$7,IF(P191="ベスト8",現行XD用点数換算表!$E$7,現行XD用点数換算表!$F$7)))))</f>
        <v>0</v>
      </c>
      <c r="R191" s="12"/>
      <c r="S191" s="8">
        <f>IF(R191="",0,IF(R191="優勝",現行XD用点数換算表!$B$8,IF(R191="準優勝",現行XD用点数換算表!$C$8,IF(R191="ベスト4",現行XD用点数換算表!$D$8,IF(R191="ベスト8",現行XD用点数換算表!$E$8,現行XD用点数換算表!$F$8)))))</f>
        <v>0</v>
      </c>
      <c r="T191" s="12"/>
      <c r="U191" s="14">
        <f>IF(T191="",0,IF(T191="優勝",現行XD用点数換算表!$B$13,IF(T191="準優勝",現行XD用点数換算表!$C$13,IF(T191="ベスト4",現行XD用点数換算表!$D$13,現行XD用点数換算表!$E$13))))</f>
        <v>0</v>
      </c>
      <c r="V191" s="12"/>
      <c r="W191" s="8">
        <f>IF(V191="",0,IF(V191="優勝",現行XD用点数換算表!$B$14,IF(V191="準優勝",現行XD用点数換算表!$C$14,IF(V191="ベスト4",現行XD用点数換算表!$D$14,現行XD用点数換算表!$E$14))))</f>
        <v>0</v>
      </c>
      <c r="X191" s="12"/>
      <c r="Y191" s="8">
        <f>IF(X191="",0,IF(X191="優勝",[5]現行XD用点数換算表!$B$15,IF(X191="準優勝",[5]現行XD用点数換算表!$C$15,IF(X191="ベスト4",[5]現行XD用点数換算表!$D$15,IF(X191="ベスト8",[5]現行XD用点数換算表!$E$15,IF(X191="ベスト16",[5]現行XD用点数換算表!$F$15,IF(X191="ベスト32",[5]現行XD用点数換算表!$G$15,"")))))))</f>
        <v>0</v>
      </c>
      <c r="Z191" s="12"/>
      <c r="AA191" s="8">
        <f>IF(Z191="",0,IF(Z191="優勝",現行XD用点数換算表!$B$16,IF(Z191="準優勝",現行XD用点数換算表!$C$16,IF(Z191="ベスト4",現行XD用点数換算表!$D$16,IF(Z191="ベスト8",現行XD用点数換算表!$E$16,IF(Z191="ベスト16",現行XD用点数換算表!$F$16,IF(Z191="ベスト32",現行XD用点数換算表!$G$16,"")))))))</f>
        <v>0</v>
      </c>
      <c r="AB191" s="12"/>
      <c r="AC191" s="8">
        <f>IF(AB191="",0,IF(AB191="優勝",現行XD用点数換算表!$B$17,IF(AB191="準優勝",現行XD用点数換算表!$C$17,IF(AB191="ベスト4",現行XD用点数換算表!$D$17,IF(AB191="ベスト8",現行XD用点数換算表!$E$17,IF(AB191="ベスト16",現行XD用点数換算表!$F$17,IF(AB191="ベスト32",現行XD用点数換算表!$G$17,"")))))))</f>
        <v>0</v>
      </c>
      <c r="AD191" s="12"/>
      <c r="AE191" s="8">
        <f>IF(AD191="",0,IF(AD191="優勝",現行XD用点数換算表!$B$18,IF(AD191="準優勝",現行XD用点数換算表!$C$18,IF(AD191="ベスト4",現行XD用点数換算表!$D$18,IF(AD191="ベスト8",現行XD用点数換算表!$E$18,現行XD用点数換算表!$F$18)))))</f>
        <v>0</v>
      </c>
      <c r="AF191" s="12"/>
      <c r="AG191" s="8">
        <f>IF(AF191="",0,IF(AF191="優勝",現行XD用点数換算表!$B$19,IF(AF191="準優勝",現行XD用点数換算表!$C$19,IF(AF191="ベスト4",現行XD用点数換算表!$D$19,IF(AF191="ベスト8",現行XD用点数換算表!$E$19,現行XD用点数換算表!$F$19)))))</f>
        <v>0</v>
      </c>
      <c r="AH191" s="8">
        <f t="shared" si="6"/>
        <v>0</v>
      </c>
    </row>
    <row r="192" spans="1:34" ht="15" customHeight="1" x14ac:dyDescent="0.55000000000000004">
      <c r="A192" s="12"/>
      <c r="B192" s="12"/>
      <c r="C192" s="12"/>
      <c r="D192" s="12"/>
      <c r="E192" s="12"/>
      <c r="F192" s="12"/>
      <c r="G192" s="13">
        <f>IF(F192="",0,IF(F192="優勝",現行XD用点数換算表!$B$2,IF(F192="準優勝",現行XD用点数換算表!$C$2,IF(F192="ベスト4",現行XD用点数換算表!$D$2,現行XD用点数換算表!$E$2))))</f>
        <v>0</v>
      </c>
      <c r="H192" s="12"/>
      <c r="I192" s="8">
        <f>IF(H192="",0,IF(H192="優勝",現行XD用点数換算表!$B$3,IF(H192="準優勝",現行XD用点数換算表!$C$3,IF(H192="ベスト4",現行XD用点数換算表!$D$3,現行XD用点数換算表!$E$3))))</f>
        <v>0</v>
      </c>
      <c r="J192" s="12"/>
      <c r="K192" s="8">
        <f>IF(J192="",0,IF(J192="優勝",[5]現行XD用点数換算表!$B$4,IF(J192="準優勝",[5]現行XD用点数換算表!$C$4,IF(J192="ベスト4",[5]現行XD用点数換算表!$D$4,IF(J192="ベスト8",[5]現行XD用点数換算表!$E$4,IF(J192="ベスト16",[5]現行XD用点数換算表!$F$4,IF(J192="ベスト32",[5]現行XD用点数換算表!$G$4,"")))))))</f>
        <v>0</v>
      </c>
      <c r="L192" s="12"/>
      <c r="M192" s="8">
        <f>IF(L192="",0,IF(L192="優勝",現行XD用点数換算表!$B$5,IF(L192="準優勝",現行XD用点数換算表!$C$5,IF(L192="ベスト4",現行XD用点数換算表!$D$5,IF(L192="ベスト8",現行XD用点数換算表!$E$5,IF(L192="ベスト16",現行XD用点数換算表!$F$5,IF(L192="ベスト32",現行XD用点数換算表!$G$5,"")))))))</f>
        <v>0</v>
      </c>
      <c r="N192" s="12"/>
      <c r="O192" s="8">
        <f>IF(N192="",0,IF(N192="優勝",現行XD用点数換算表!$B$6,IF(N192="準優勝",現行XD用点数換算表!$C$6,IF(N192="ベスト4",現行XD用点数換算表!$D$6,IF(N192="ベスト8",現行XD用点数換算表!$E$6,IF(N192="ベスト16",現行XD用点数換算表!$F$6,IF(N192="ベスト32",現行XD用点数換算表!$G$6,"")))))))</f>
        <v>0</v>
      </c>
      <c r="P192" s="12"/>
      <c r="Q192" s="8">
        <f>IF(P192="",0,IF(P192="優勝",現行XD用点数換算表!$B$7,IF(P192="準優勝",現行XD用点数換算表!$C$7,IF(P192="ベスト4",現行XD用点数換算表!$D$7,IF(P192="ベスト8",現行XD用点数換算表!$E$7,現行XD用点数換算表!$F$7)))))</f>
        <v>0</v>
      </c>
      <c r="R192" s="12"/>
      <c r="S192" s="8">
        <f>IF(R192="",0,IF(R192="優勝",現行XD用点数換算表!$B$8,IF(R192="準優勝",現行XD用点数換算表!$C$8,IF(R192="ベスト4",現行XD用点数換算表!$D$8,IF(R192="ベスト8",現行XD用点数換算表!$E$8,現行XD用点数換算表!$F$8)))))</f>
        <v>0</v>
      </c>
      <c r="T192" s="12"/>
      <c r="U192" s="14">
        <f>IF(T192="",0,IF(T192="優勝",現行XD用点数換算表!$B$13,IF(T192="準優勝",現行XD用点数換算表!$C$13,IF(T192="ベスト4",現行XD用点数換算表!$D$13,現行XD用点数換算表!$E$13))))</f>
        <v>0</v>
      </c>
      <c r="V192" s="12"/>
      <c r="W192" s="8">
        <f>IF(V192="",0,IF(V192="優勝",現行XD用点数換算表!$B$14,IF(V192="準優勝",現行XD用点数換算表!$C$14,IF(V192="ベスト4",現行XD用点数換算表!$D$14,現行XD用点数換算表!$E$14))))</f>
        <v>0</v>
      </c>
      <c r="X192" s="12"/>
      <c r="Y192" s="8">
        <f>IF(X192="",0,IF(X192="優勝",[5]現行XD用点数換算表!$B$15,IF(X192="準優勝",[5]現行XD用点数換算表!$C$15,IF(X192="ベスト4",[5]現行XD用点数換算表!$D$15,IF(X192="ベスト8",[5]現行XD用点数換算表!$E$15,IF(X192="ベスト16",[5]現行XD用点数換算表!$F$15,IF(X192="ベスト32",[5]現行XD用点数換算表!$G$15,"")))))))</f>
        <v>0</v>
      </c>
      <c r="Z192" s="12"/>
      <c r="AA192" s="8">
        <f>IF(Z192="",0,IF(Z192="優勝",現行XD用点数換算表!$B$16,IF(Z192="準優勝",現行XD用点数換算表!$C$16,IF(Z192="ベスト4",現行XD用点数換算表!$D$16,IF(Z192="ベスト8",現行XD用点数換算表!$E$16,IF(Z192="ベスト16",現行XD用点数換算表!$F$16,IF(Z192="ベスト32",現行XD用点数換算表!$G$16,"")))))))</f>
        <v>0</v>
      </c>
      <c r="AB192" s="12"/>
      <c r="AC192" s="8">
        <f>IF(AB192="",0,IF(AB192="優勝",現行XD用点数換算表!$B$17,IF(AB192="準優勝",現行XD用点数換算表!$C$17,IF(AB192="ベスト4",現行XD用点数換算表!$D$17,IF(AB192="ベスト8",現行XD用点数換算表!$E$17,IF(AB192="ベスト16",現行XD用点数換算表!$F$17,IF(AB192="ベスト32",現行XD用点数換算表!$G$17,"")))))))</f>
        <v>0</v>
      </c>
      <c r="AD192" s="12"/>
      <c r="AE192" s="8">
        <f>IF(AD192="",0,IF(AD192="優勝",現行XD用点数換算表!$B$18,IF(AD192="準優勝",現行XD用点数換算表!$C$18,IF(AD192="ベスト4",現行XD用点数換算表!$D$18,IF(AD192="ベスト8",現行XD用点数換算表!$E$18,現行XD用点数換算表!$F$18)))))</f>
        <v>0</v>
      </c>
      <c r="AF192" s="12"/>
      <c r="AG192" s="8">
        <f>IF(AF192="",0,IF(AF192="優勝",現行XD用点数換算表!$B$19,IF(AF192="準優勝",現行XD用点数換算表!$C$19,IF(AF192="ベスト4",現行XD用点数換算表!$D$19,IF(AF192="ベスト8",現行XD用点数換算表!$E$19,現行XD用点数換算表!$F$19)))))</f>
        <v>0</v>
      </c>
      <c r="AH192" s="8">
        <f t="shared" ref="AH192:AH212" si="7">MAX(G192,I192)+SUM(K192:S192)+MAX(U192,W192)+SUM(Y192:AG192)</f>
        <v>0</v>
      </c>
    </row>
    <row r="193" spans="1:34" ht="15" customHeight="1" x14ac:dyDescent="0.55000000000000004">
      <c r="A193" s="12"/>
      <c r="B193" s="12"/>
      <c r="C193" s="12"/>
      <c r="D193" s="12"/>
      <c r="E193" s="12"/>
      <c r="F193" s="12"/>
      <c r="G193" s="13">
        <f>IF(F193="",0,IF(F193="優勝",現行XD用点数換算表!$B$2,IF(F193="準優勝",現行XD用点数換算表!$C$2,IF(F193="ベスト4",現行XD用点数換算表!$D$2,現行XD用点数換算表!$E$2))))</f>
        <v>0</v>
      </c>
      <c r="H193" s="12"/>
      <c r="I193" s="8">
        <f>IF(H193="",0,IF(H193="優勝",現行XD用点数換算表!$B$3,IF(H193="準優勝",現行XD用点数換算表!$C$3,IF(H193="ベスト4",現行XD用点数換算表!$D$3,現行XD用点数換算表!$E$3))))</f>
        <v>0</v>
      </c>
      <c r="J193" s="12"/>
      <c r="K193" s="8">
        <f>IF(J193="",0,IF(J193="優勝",[5]現行XD用点数換算表!$B$4,IF(J193="準優勝",[5]現行XD用点数換算表!$C$4,IF(J193="ベスト4",[5]現行XD用点数換算表!$D$4,IF(J193="ベスト8",[5]現行XD用点数換算表!$E$4,IF(J193="ベスト16",[5]現行XD用点数換算表!$F$4,IF(J193="ベスト32",[5]現行XD用点数換算表!$G$4,"")))))))</f>
        <v>0</v>
      </c>
      <c r="L193" s="12"/>
      <c r="M193" s="8">
        <f>IF(L193="",0,IF(L193="優勝",現行XD用点数換算表!$B$5,IF(L193="準優勝",現行XD用点数換算表!$C$5,IF(L193="ベスト4",現行XD用点数換算表!$D$5,IF(L193="ベスト8",現行XD用点数換算表!$E$5,IF(L193="ベスト16",現行XD用点数換算表!$F$5,IF(L193="ベスト32",現行XD用点数換算表!$G$5,"")))))))</f>
        <v>0</v>
      </c>
      <c r="N193" s="12"/>
      <c r="O193" s="8">
        <f>IF(N193="",0,IF(N193="優勝",現行XD用点数換算表!$B$6,IF(N193="準優勝",現行XD用点数換算表!$C$6,IF(N193="ベスト4",現行XD用点数換算表!$D$6,IF(N193="ベスト8",現行XD用点数換算表!$E$6,IF(N193="ベスト16",現行XD用点数換算表!$F$6,IF(N193="ベスト32",現行XD用点数換算表!$G$6,"")))))))</f>
        <v>0</v>
      </c>
      <c r="P193" s="12"/>
      <c r="Q193" s="8">
        <f>IF(P193="",0,IF(P193="優勝",現行XD用点数換算表!$B$7,IF(P193="準優勝",現行XD用点数換算表!$C$7,IF(P193="ベスト4",現行XD用点数換算表!$D$7,IF(P193="ベスト8",現行XD用点数換算表!$E$7,現行XD用点数換算表!$F$7)))))</f>
        <v>0</v>
      </c>
      <c r="R193" s="12"/>
      <c r="S193" s="8">
        <f>IF(R193="",0,IF(R193="優勝",現行XD用点数換算表!$B$8,IF(R193="準優勝",現行XD用点数換算表!$C$8,IF(R193="ベスト4",現行XD用点数換算表!$D$8,IF(R193="ベスト8",現行XD用点数換算表!$E$8,現行XD用点数換算表!$F$8)))))</f>
        <v>0</v>
      </c>
      <c r="T193" s="12"/>
      <c r="U193" s="14">
        <f>IF(T193="",0,IF(T193="優勝",現行XD用点数換算表!$B$13,IF(T193="準優勝",現行XD用点数換算表!$C$13,IF(T193="ベスト4",現行XD用点数換算表!$D$13,現行XD用点数換算表!$E$13))))</f>
        <v>0</v>
      </c>
      <c r="V193" s="12"/>
      <c r="W193" s="8">
        <f>IF(V193="",0,IF(V193="優勝",現行XD用点数換算表!$B$14,IF(V193="準優勝",現行XD用点数換算表!$C$14,IF(V193="ベスト4",現行XD用点数換算表!$D$14,現行XD用点数換算表!$E$14))))</f>
        <v>0</v>
      </c>
      <c r="X193" s="12"/>
      <c r="Y193" s="8">
        <f>IF(X193="",0,IF(X193="優勝",[5]現行XD用点数換算表!$B$15,IF(X193="準優勝",[5]現行XD用点数換算表!$C$15,IF(X193="ベスト4",[5]現行XD用点数換算表!$D$15,IF(X193="ベスト8",[5]現行XD用点数換算表!$E$15,IF(X193="ベスト16",[5]現行XD用点数換算表!$F$15,IF(X193="ベスト32",[5]現行XD用点数換算表!$G$15,"")))))))</f>
        <v>0</v>
      </c>
      <c r="Z193" s="12"/>
      <c r="AA193" s="8">
        <f>IF(Z193="",0,IF(Z193="優勝",現行XD用点数換算表!$B$16,IF(Z193="準優勝",現行XD用点数換算表!$C$16,IF(Z193="ベスト4",現行XD用点数換算表!$D$16,IF(Z193="ベスト8",現行XD用点数換算表!$E$16,IF(Z193="ベスト16",現行XD用点数換算表!$F$16,IF(Z193="ベスト32",現行XD用点数換算表!$G$16,"")))))))</f>
        <v>0</v>
      </c>
      <c r="AB193" s="12"/>
      <c r="AC193" s="8">
        <f>IF(AB193="",0,IF(AB193="優勝",現行XD用点数換算表!$B$17,IF(AB193="準優勝",現行XD用点数換算表!$C$17,IF(AB193="ベスト4",現行XD用点数換算表!$D$17,IF(AB193="ベスト8",現行XD用点数換算表!$E$17,IF(AB193="ベスト16",現行XD用点数換算表!$F$17,IF(AB193="ベスト32",現行XD用点数換算表!$G$17,"")))))))</f>
        <v>0</v>
      </c>
      <c r="AD193" s="12"/>
      <c r="AE193" s="8">
        <f>IF(AD193="",0,IF(AD193="優勝",現行XD用点数換算表!$B$18,IF(AD193="準優勝",現行XD用点数換算表!$C$18,IF(AD193="ベスト4",現行XD用点数換算表!$D$18,IF(AD193="ベスト8",現行XD用点数換算表!$E$18,現行XD用点数換算表!$F$18)))))</f>
        <v>0</v>
      </c>
      <c r="AF193" s="12"/>
      <c r="AG193" s="8">
        <f>IF(AF193="",0,IF(AF193="優勝",現行XD用点数換算表!$B$19,IF(AF193="準優勝",現行XD用点数換算表!$C$19,IF(AF193="ベスト4",現行XD用点数換算表!$D$19,IF(AF193="ベスト8",現行XD用点数換算表!$E$19,現行XD用点数換算表!$F$19)))))</f>
        <v>0</v>
      </c>
      <c r="AH193" s="8">
        <f t="shared" si="7"/>
        <v>0</v>
      </c>
    </row>
    <row r="194" spans="1:34" ht="15" customHeight="1" x14ac:dyDescent="0.55000000000000004">
      <c r="A194" s="12"/>
      <c r="B194" s="12"/>
      <c r="C194" s="12"/>
      <c r="D194" s="12"/>
      <c r="E194" s="12"/>
      <c r="F194" s="12"/>
      <c r="G194" s="13">
        <f>IF(F194="",0,IF(F194="優勝",現行XD用点数換算表!$B$2,IF(F194="準優勝",現行XD用点数換算表!$C$2,IF(F194="ベスト4",現行XD用点数換算表!$D$2,現行XD用点数換算表!$E$2))))</f>
        <v>0</v>
      </c>
      <c r="H194" s="12"/>
      <c r="I194" s="8">
        <f>IF(H194="",0,IF(H194="優勝",現行XD用点数換算表!$B$3,IF(H194="準優勝",現行XD用点数換算表!$C$3,IF(H194="ベスト4",現行XD用点数換算表!$D$3,現行XD用点数換算表!$E$3))))</f>
        <v>0</v>
      </c>
      <c r="J194" s="12"/>
      <c r="K194" s="8">
        <f>IF(J194="",0,IF(J194="優勝",[5]現行XD用点数換算表!$B$4,IF(J194="準優勝",[5]現行XD用点数換算表!$C$4,IF(J194="ベスト4",[5]現行XD用点数換算表!$D$4,IF(J194="ベスト8",[5]現行XD用点数換算表!$E$4,IF(J194="ベスト16",[5]現行XD用点数換算表!$F$4,IF(J194="ベスト32",[5]現行XD用点数換算表!$G$4,"")))))))</f>
        <v>0</v>
      </c>
      <c r="L194" s="12"/>
      <c r="M194" s="8">
        <f>IF(L194="",0,IF(L194="優勝",現行XD用点数換算表!$B$5,IF(L194="準優勝",現行XD用点数換算表!$C$5,IF(L194="ベスト4",現行XD用点数換算表!$D$5,IF(L194="ベスト8",現行XD用点数換算表!$E$5,IF(L194="ベスト16",現行XD用点数換算表!$F$5,IF(L194="ベスト32",現行XD用点数換算表!$G$5,"")))))))</f>
        <v>0</v>
      </c>
      <c r="N194" s="12"/>
      <c r="O194" s="8">
        <f>IF(N194="",0,IF(N194="優勝",現行XD用点数換算表!$B$6,IF(N194="準優勝",現行XD用点数換算表!$C$6,IF(N194="ベスト4",現行XD用点数換算表!$D$6,IF(N194="ベスト8",現行XD用点数換算表!$E$6,IF(N194="ベスト16",現行XD用点数換算表!$F$6,IF(N194="ベスト32",現行XD用点数換算表!$G$6,"")))))))</f>
        <v>0</v>
      </c>
      <c r="P194" s="12"/>
      <c r="Q194" s="8">
        <f>IF(P194="",0,IF(P194="優勝",現行XD用点数換算表!$B$7,IF(P194="準優勝",現行XD用点数換算表!$C$7,IF(P194="ベスト4",現行XD用点数換算表!$D$7,IF(P194="ベスト8",現行XD用点数換算表!$E$7,現行XD用点数換算表!$F$7)))))</f>
        <v>0</v>
      </c>
      <c r="R194" s="12"/>
      <c r="S194" s="8">
        <f>IF(R194="",0,IF(R194="優勝",現行XD用点数換算表!$B$8,IF(R194="準優勝",現行XD用点数換算表!$C$8,IF(R194="ベスト4",現行XD用点数換算表!$D$8,IF(R194="ベスト8",現行XD用点数換算表!$E$8,現行XD用点数換算表!$F$8)))))</f>
        <v>0</v>
      </c>
      <c r="T194" s="12"/>
      <c r="U194" s="14">
        <f>IF(T194="",0,IF(T194="優勝",現行XD用点数換算表!$B$13,IF(T194="準優勝",現行XD用点数換算表!$C$13,IF(T194="ベスト4",現行XD用点数換算表!$D$13,現行XD用点数換算表!$E$13))))</f>
        <v>0</v>
      </c>
      <c r="V194" s="12"/>
      <c r="W194" s="8">
        <f>IF(V194="",0,IF(V194="優勝",現行XD用点数換算表!$B$14,IF(V194="準優勝",現行XD用点数換算表!$C$14,IF(V194="ベスト4",現行XD用点数換算表!$D$14,現行XD用点数換算表!$E$14))))</f>
        <v>0</v>
      </c>
      <c r="X194" s="12"/>
      <c r="Y194" s="8">
        <f>IF(X194="",0,IF(X194="優勝",[5]現行XD用点数換算表!$B$15,IF(X194="準優勝",[5]現行XD用点数換算表!$C$15,IF(X194="ベスト4",[5]現行XD用点数換算表!$D$15,IF(X194="ベスト8",[5]現行XD用点数換算表!$E$15,IF(X194="ベスト16",[5]現行XD用点数換算表!$F$15,IF(X194="ベスト32",[5]現行XD用点数換算表!$G$15,"")))))))</f>
        <v>0</v>
      </c>
      <c r="Z194" s="12"/>
      <c r="AA194" s="8">
        <f>IF(Z194="",0,IF(Z194="優勝",現行XD用点数換算表!$B$16,IF(Z194="準優勝",現行XD用点数換算表!$C$16,IF(Z194="ベスト4",現行XD用点数換算表!$D$16,IF(Z194="ベスト8",現行XD用点数換算表!$E$16,IF(Z194="ベスト16",現行XD用点数換算表!$F$16,IF(Z194="ベスト32",現行XD用点数換算表!$G$16,"")))))))</f>
        <v>0</v>
      </c>
      <c r="AB194" s="12"/>
      <c r="AC194" s="8">
        <f>IF(AB194="",0,IF(AB194="優勝",現行XD用点数換算表!$B$17,IF(AB194="準優勝",現行XD用点数換算表!$C$17,IF(AB194="ベスト4",現行XD用点数換算表!$D$17,IF(AB194="ベスト8",現行XD用点数換算表!$E$17,IF(AB194="ベスト16",現行XD用点数換算表!$F$17,IF(AB194="ベスト32",現行XD用点数換算表!$G$17,"")))))))</f>
        <v>0</v>
      </c>
      <c r="AD194" s="12"/>
      <c r="AE194" s="8">
        <f>IF(AD194="",0,IF(AD194="優勝",現行XD用点数換算表!$B$18,IF(AD194="準優勝",現行XD用点数換算表!$C$18,IF(AD194="ベスト4",現行XD用点数換算表!$D$18,IF(AD194="ベスト8",現行XD用点数換算表!$E$18,現行XD用点数換算表!$F$18)))))</f>
        <v>0</v>
      </c>
      <c r="AF194" s="12"/>
      <c r="AG194" s="8">
        <f>IF(AF194="",0,IF(AF194="優勝",現行XD用点数換算表!$B$19,IF(AF194="準優勝",現行XD用点数換算表!$C$19,IF(AF194="ベスト4",現行XD用点数換算表!$D$19,IF(AF194="ベスト8",現行XD用点数換算表!$E$19,現行XD用点数換算表!$F$19)))))</f>
        <v>0</v>
      </c>
      <c r="AH194" s="8">
        <f t="shared" si="7"/>
        <v>0</v>
      </c>
    </row>
    <row r="195" spans="1:34" ht="15" customHeight="1" x14ac:dyDescent="0.55000000000000004">
      <c r="A195" s="12"/>
      <c r="B195" s="12"/>
      <c r="C195" s="12"/>
      <c r="D195" s="12"/>
      <c r="E195" s="12"/>
      <c r="F195" s="12"/>
      <c r="G195" s="13">
        <f>IF(F195="",0,IF(F195="優勝",現行XD用点数換算表!$B$2,IF(F195="準優勝",現行XD用点数換算表!$C$2,IF(F195="ベスト4",現行XD用点数換算表!$D$2,現行XD用点数換算表!$E$2))))</f>
        <v>0</v>
      </c>
      <c r="H195" s="12"/>
      <c r="I195" s="8">
        <f>IF(H195="",0,IF(H195="優勝",現行XD用点数換算表!$B$3,IF(H195="準優勝",現行XD用点数換算表!$C$3,IF(H195="ベスト4",現行XD用点数換算表!$D$3,現行XD用点数換算表!$E$3))))</f>
        <v>0</v>
      </c>
      <c r="J195" s="12"/>
      <c r="K195" s="8">
        <f>IF(J195="",0,IF(J195="優勝",[5]現行XD用点数換算表!$B$4,IF(J195="準優勝",[5]現行XD用点数換算表!$C$4,IF(J195="ベスト4",[5]現行XD用点数換算表!$D$4,IF(J195="ベスト8",[5]現行XD用点数換算表!$E$4,IF(J195="ベスト16",[5]現行XD用点数換算表!$F$4,IF(J195="ベスト32",[5]現行XD用点数換算表!$G$4,"")))))))</f>
        <v>0</v>
      </c>
      <c r="L195" s="12"/>
      <c r="M195" s="8">
        <f>IF(L195="",0,IF(L195="優勝",現行XD用点数換算表!$B$5,IF(L195="準優勝",現行XD用点数換算表!$C$5,IF(L195="ベスト4",現行XD用点数換算表!$D$5,IF(L195="ベスト8",現行XD用点数換算表!$E$5,IF(L195="ベスト16",現行XD用点数換算表!$F$5,IF(L195="ベスト32",現行XD用点数換算表!$G$5,"")))))))</f>
        <v>0</v>
      </c>
      <c r="N195" s="12"/>
      <c r="O195" s="8">
        <f>IF(N195="",0,IF(N195="優勝",現行XD用点数換算表!$B$6,IF(N195="準優勝",現行XD用点数換算表!$C$6,IF(N195="ベスト4",現行XD用点数換算表!$D$6,IF(N195="ベスト8",現行XD用点数換算表!$E$6,IF(N195="ベスト16",現行XD用点数換算表!$F$6,IF(N195="ベスト32",現行XD用点数換算表!$G$6,"")))))))</f>
        <v>0</v>
      </c>
      <c r="P195" s="12"/>
      <c r="Q195" s="8">
        <f>IF(P195="",0,IF(P195="優勝",現行XD用点数換算表!$B$7,IF(P195="準優勝",現行XD用点数換算表!$C$7,IF(P195="ベスト4",現行XD用点数換算表!$D$7,IF(P195="ベスト8",現行XD用点数換算表!$E$7,現行XD用点数換算表!$F$7)))))</f>
        <v>0</v>
      </c>
      <c r="R195" s="12"/>
      <c r="S195" s="8">
        <f>IF(R195="",0,IF(R195="優勝",現行XD用点数換算表!$B$8,IF(R195="準優勝",現行XD用点数換算表!$C$8,IF(R195="ベスト4",現行XD用点数換算表!$D$8,IF(R195="ベスト8",現行XD用点数換算表!$E$8,現行XD用点数換算表!$F$8)))))</f>
        <v>0</v>
      </c>
      <c r="T195" s="12"/>
      <c r="U195" s="14">
        <f>IF(T195="",0,IF(T195="優勝",現行XD用点数換算表!$B$13,IF(T195="準優勝",現行XD用点数換算表!$C$13,IF(T195="ベスト4",現行XD用点数換算表!$D$13,現行XD用点数換算表!$E$13))))</f>
        <v>0</v>
      </c>
      <c r="V195" s="12"/>
      <c r="W195" s="8">
        <f>IF(V195="",0,IF(V195="優勝",現行XD用点数換算表!$B$14,IF(V195="準優勝",現行XD用点数換算表!$C$14,IF(V195="ベスト4",現行XD用点数換算表!$D$14,現行XD用点数換算表!$E$14))))</f>
        <v>0</v>
      </c>
      <c r="X195" s="12"/>
      <c r="Y195" s="8">
        <f>IF(X195="",0,IF(X195="優勝",[5]現行XD用点数換算表!$B$15,IF(X195="準優勝",[5]現行XD用点数換算表!$C$15,IF(X195="ベスト4",[5]現行XD用点数換算表!$D$15,IF(X195="ベスト8",[5]現行XD用点数換算表!$E$15,IF(X195="ベスト16",[5]現行XD用点数換算表!$F$15,IF(X195="ベスト32",[5]現行XD用点数換算表!$G$15,"")))))))</f>
        <v>0</v>
      </c>
      <c r="Z195" s="12"/>
      <c r="AA195" s="8">
        <f>IF(Z195="",0,IF(Z195="優勝",現行XD用点数換算表!$B$16,IF(Z195="準優勝",現行XD用点数換算表!$C$16,IF(Z195="ベスト4",現行XD用点数換算表!$D$16,IF(Z195="ベスト8",現行XD用点数換算表!$E$16,IF(Z195="ベスト16",現行XD用点数換算表!$F$16,IF(Z195="ベスト32",現行XD用点数換算表!$G$16,"")))))))</f>
        <v>0</v>
      </c>
      <c r="AB195" s="12"/>
      <c r="AC195" s="8">
        <f>IF(AB195="",0,IF(AB195="優勝",現行XD用点数換算表!$B$17,IF(AB195="準優勝",現行XD用点数換算表!$C$17,IF(AB195="ベスト4",現行XD用点数換算表!$D$17,IF(AB195="ベスト8",現行XD用点数換算表!$E$17,IF(AB195="ベスト16",現行XD用点数換算表!$F$17,IF(AB195="ベスト32",現行XD用点数換算表!$G$17,"")))))))</f>
        <v>0</v>
      </c>
      <c r="AD195" s="12"/>
      <c r="AE195" s="8">
        <f>IF(AD195="",0,IF(AD195="優勝",現行XD用点数換算表!$B$18,IF(AD195="準優勝",現行XD用点数換算表!$C$18,IF(AD195="ベスト4",現行XD用点数換算表!$D$18,IF(AD195="ベスト8",現行XD用点数換算表!$E$18,現行XD用点数換算表!$F$18)))))</f>
        <v>0</v>
      </c>
      <c r="AF195" s="12"/>
      <c r="AG195" s="8">
        <f>IF(AF195="",0,IF(AF195="優勝",現行XD用点数換算表!$B$19,IF(AF195="準優勝",現行XD用点数換算表!$C$19,IF(AF195="ベスト4",現行XD用点数換算表!$D$19,IF(AF195="ベスト8",現行XD用点数換算表!$E$19,現行XD用点数換算表!$F$19)))))</f>
        <v>0</v>
      </c>
      <c r="AH195" s="8">
        <f t="shared" si="7"/>
        <v>0</v>
      </c>
    </row>
    <row r="196" spans="1:34" ht="15" customHeight="1" x14ac:dyDescent="0.55000000000000004">
      <c r="A196" s="12"/>
      <c r="B196" s="12"/>
      <c r="C196" s="12"/>
      <c r="D196" s="12"/>
      <c r="E196" s="12"/>
      <c r="F196" s="12"/>
      <c r="G196" s="13">
        <f>IF(F196="",0,IF(F196="優勝",現行XD用点数換算表!$B$2,IF(F196="準優勝",現行XD用点数換算表!$C$2,IF(F196="ベスト4",現行XD用点数換算表!$D$2,現行XD用点数換算表!$E$2))))</f>
        <v>0</v>
      </c>
      <c r="H196" s="12"/>
      <c r="I196" s="8">
        <f>IF(H196="",0,IF(H196="優勝",現行XD用点数換算表!$B$3,IF(H196="準優勝",現行XD用点数換算表!$C$3,IF(H196="ベスト4",現行XD用点数換算表!$D$3,現行XD用点数換算表!$E$3))))</f>
        <v>0</v>
      </c>
      <c r="J196" s="12"/>
      <c r="K196" s="8">
        <f>IF(J196="",0,IF(J196="優勝",[5]現行XD用点数換算表!$B$4,IF(J196="準優勝",[5]現行XD用点数換算表!$C$4,IF(J196="ベスト4",[5]現行XD用点数換算表!$D$4,IF(J196="ベスト8",[5]現行XD用点数換算表!$E$4,IF(J196="ベスト16",[5]現行XD用点数換算表!$F$4,IF(J196="ベスト32",[5]現行XD用点数換算表!$G$4,"")))))))</f>
        <v>0</v>
      </c>
      <c r="L196" s="12"/>
      <c r="M196" s="8">
        <f>IF(L196="",0,IF(L196="優勝",現行XD用点数換算表!$B$5,IF(L196="準優勝",現行XD用点数換算表!$C$5,IF(L196="ベスト4",現行XD用点数換算表!$D$5,IF(L196="ベスト8",現行XD用点数換算表!$E$5,IF(L196="ベスト16",現行XD用点数換算表!$F$5,IF(L196="ベスト32",現行XD用点数換算表!$G$5,"")))))))</f>
        <v>0</v>
      </c>
      <c r="N196" s="12"/>
      <c r="O196" s="8">
        <f>IF(N196="",0,IF(N196="優勝",現行XD用点数換算表!$B$6,IF(N196="準優勝",現行XD用点数換算表!$C$6,IF(N196="ベスト4",現行XD用点数換算表!$D$6,IF(N196="ベスト8",現行XD用点数換算表!$E$6,IF(N196="ベスト16",現行XD用点数換算表!$F$6,IF(N196="ベスト32",現行XD用点数換算表!$G$6,"")))))))</f>
        <v>0</v>
      </c>
      <c r="P196" s="12"/>
      <c r="Q196" s="8">
        <f>IF(P196="",0,IF(P196="優勝",現行XD用点数換算表!$B$7,IF(P196="準優勝",現行XD用点数換算表!$C$7,IF(P196="ベスト4",現行XD用点数換算表!$D$7,IF(P196="ベスト8",現行XD用点数換算表!$E$7,現行XD用点数換算表!$F$7)))))</f>
        <v>0</v>
      </c>
      <c r="R196" s="12"/>
      <c r="S196" s="8">
        <f>IF(R196="",0,IF(R196="優勝",現行XD用点数換算表!$B$8,IF(R196="準優勝",現行XD用点数換算表!$C$8,IF(R196="ベスト4",現行XD用点数換算表!$D$8,IF(R196="ベスト8",現行XD用点数換算表!$E$8,現行XD用点数換算表!$F$8)))))</f>
        <v>0</v>
      </c>
      <c r="T196" s="12"/>
      <c r="U196" s="14">
        <f>IF(T196="",0,IF(T196="優勝",現行XD用点数換算表!$B$13,IF(T196="準優勝",現行XD用点数換算表!$C$13,IF(T196="ベスト4",現行XD用点数換算表!$D$13,現行XD用点数換算表!$E$13))))</f>
        <v>0</v>
      </c>
      <c r="V196" s="12"/>
      <c r="W196" s="8">
        <f>IF(V196="",0,IF(V196="優勝",現行XD用点数換算表!$B$14,IF(V196="準優勝",現行XD用点数換算表!$C$14,IF(V196="ベスト4",現行XD用点数換算表!$D$14,現行XD用点数換算表!$E$14))))</f>
        <v>0</v>
      </c>
      <c r="X196" s="12"/>
      <c r="Y196" s="8">
        <f>IF(X196="",0,IF(X196="優勝",[5]現行XD用点数換算表!$B$15,IF(X196="準優勝",[5]現行XD用点数換算表!$C$15,IF(X196="ベスト4",[5]現行XD用点数換算表!$D$15,IF(X196="ベスト8",[5]現行XD用点数換算表!$E$15,IF(X196="ベスト16",[5]現行XD用点数換算表!$F$15,IF(X196="ベスト32",[5]現行XD用点数換算表!$G$15,"")))))))</f>
        <v>0</v>
      </c>
      <c r="Z196" s="12"/>
      <c r="AA196" s="8">
        <f>IF(Z196="",0,IF(Z196="優勝",現行XD用点数換算表!$B$16,IF(Z196="準優勝",現行XD用点数換算表!$C$16,IF(Z196="ベスト4",現行XD用点数換算表!$D$16,IF(Z196="ベスト8",現行XD用点数換算表!$E$16,IF(Z196="ベスト16",現行XD用点数換算表!$F$16,IF(Z196="ベスト32",現行XD用点数換算表!$G$16,"")))))))</f>
        <v>0</v>
      </c>
      <c r="AB196" s="12"/>
      <c r="AC196" s="8">
        <f>IF(AB196="",0,IF(AB196="優勝",現行XD用点数換算表!$B$17,IF(AB196="準優勝",現行XD用点数換算表!$C$17,IF(AB196="ベスト4",現行XD用点数換算表!$D$17,IF(AB196="ベスト8",現行XD用点数換算表!$E$17,IF(AB196="ベスト16",現行XD用点数換算表!$F$17,IF(AB196="ベスト32",現行XD用点数換算表!$G$17,"")))))))</f>
        <v>0</v>
      </c>
      <c r="AD196" s="12"/>
      <c r="AE196" s="8">
        <f>IF(AD196="",0,IF(AD196="優勝",現行XD用点数換算表!$B$18,IF(AD196="準優勝",現行XD用点数換算表!$C$18,IF(AD196="ベスト4",現行XD用点数換算表!$D$18,IF(AD196="ベスト8",現行XD用点数換算表!$E$18,現行XD用点数換算表!$F$18)))))</f>
        <v>0</v>
      </c>
      <c r="AF196" s="12"/>
      <c r="AG196" s="8">
        <f>IF(AF196="",0,IF(AF196="優勝",現行XD用点数換算表!$B$19,IF(AF196="準優勝",現行XD用点数換算表!$C$19,IF(AF196="ベスト4",現行XD用点数換算表!$D$19,IF(AF196="ベスト8",現行XD用点数換算表!$E$19,現行XD用点数換算表!$F$19)))))</f>
        <v>0</v>
      </c>
      <c r="AH196" s="8">
        <f t="shared" si="7"/>
        <v>0</v>
      </c>
    </row>
    <row r="197" spans="1:34" ht="15" customHeight="1" x14ac:dyDescent="0.55000000000000004">
      <c r="A197" s="12"/>
      <c r="B197" s="12"/>
      <c r="C197" s="12"/>
      <c r="D197" s="12"/>
      <c r="E197" s="12"/>
      <c r="F197" s="12"/>
      <c r="G197" s="13">
        <f>IF(F197="",0,IF(F197="優勝",現行XD用点数換算表!$B$2,IF(F197="準優勝",現行XD用点数換算表!$C$2,IF(F197="ベスト4",現行XD用点数換算表!$D$2,現行XD用点数換算表!$E$2))))</f>
        <v>0</v>
      </c>
      <c r="H197" s="12"/>
      <c r="I197" s="8">
        <f>IF(H197="",0,IF(H197="優勝",現行XD用点数換算表!$B$3,IF(H197="準優勝",現行XD用点数換算表!$C$3,IF(H197="ベスト4",現行XD用点数換算表!$D$3,現行XD用点数換算表!$E$3))))</f>
        <v>0</v>
      </c>
      <c r="J197" s="12"/>
      <c r="K197" s="8">
        <f>IF(J197="",0,IF(J197="優勝",[5]現行XD用点数換算表!$B$4,IF(J197="準優勝",[5]現行XD用点数換算表!$C$4,IF(J197="ベスト4",[5]現行XD用点数換算表!$D$4,IF(J197="ベスト8",[5]現行XD用点数換算表!$E$4,IF(J197="ベスト16",[5]現行XD用点数換算表!$F$4,IF(J197="ベスト32",[5]現行XD用点数換算表!$G$4,"")))))))</f>
        <v>0</v>
      </c>
      <c r="L197" s="12"/>
      <c r="M197" s="8">
        <f>IF(L197="",0,IF(L197="優勝",現行XD用点数換算表!$B$5,IF(L197="準優勝",現行XD用点数換算表!$C$5,IF(L197="ベスト4",現行XD用点数換算表!$D$5,IF(L197="ベスト8",現行XD用点数換算表!$E$5,IF(L197="ベスト16",現行XD用点数換算表!$F$5,IF(L197="ベスト32",現行XD用点数換算表!$G$5,"")))))))</f>
        <v>0</v>
      </c>
      <c r="N197" s="12"/>
      <c r="O197" s="8">
        <f>IF(N197="",0,IF(N197="優勝",現行XD用点数換算表!$B$6,IF(N197="準優勝",現行XD用点数換算表!$C$6,IF(N197="ベスト4",現行XD用点数換算表!$D$6,IF(N197="ベスト8",現行XD用点数換算表!$E$6,IF(N197="ベスト16",現行XD用点数換算表!$F$6,IF(N197="ベスト32",現行XD用点数換算表!$G$6,"")))))))</f>
        <v>0</v>
      </c>
      <c r="P197" s="12"/>
      <c r="Q197" s="8">
        <f>IF(P197="",0,IF(P197="優勝",現行XD用点数換算表!$B$7,IF(P197="準優勝",現行XD用点数換算表!$C$7,IF(P197="ベスト4",現行XD用点数換算表!$D$7,IF(P197="ベスト8",現行XD用点数換算表!$E$7,現行XD用点数換算表!$F$7)))))</f>
        <v>0</v>
      </c>
      <c r="R197" s="12"/>
      <c r="S197" s="8">
        <f>IF(R197="",0,IF(R197="優勝",現行XD用点数換算表!$B$8,IF(R197="準優勝",現行XD用点数換算表!$C$8,IF(R197="ベスト4",現行XD用点数換算表!$D$8,IF(R197="ベスト8",現行XD用点数換算表!$E$8,現行XD用点数換算表!$F$8)))))</f>
        <v>0</v>
      </c>
      <c r="T197" s="12"/>
      <c r="U197" s="14">
        <f>IF(T197="",0,IF(T197="優勝",現行XD用点数換算表!$B$13,IF(T197="準優勝",現行XD用点数換算表!$C$13,IF(T197="ベスト4",現行XD用点数換算表!$D$13,現行XD用点数換算表!$E$13))))</f>
        <v>0</v>
      </c>
      <c r="V197" s="12"/>
      <c r="W197" s="8">
        <f>IF(V197="",0,IF(V197="優勝",現行XD用点数換算表!$B$14,IF(V197="準優勝",現行XD用点数換算表!$C$14,IF(V197="ベスト4",現行XD用点数換算表!$D$14,現行XD用点数換算表!$E$14))))</f>
        <v>0</v>
      </c>
      <c r="X197" s="12"/>
      <c r="Y197" s="8">
        <f>IF(X197="",0,IF(X197="優勝",[5]現行XD用点数換算表!$B$15,IF(X197="準優勝",[5]現行XD用点数換算表!$C$15,IF(X197="ベスト4",[5]現行XD用点数換算表!$D$15,IF(X197="ベスト8",[5]現行XD用点数換算表!$E$15,IF(X197="ベスト16",[5]現行XD用点数換算表!$F$15,IF(X197="ベスト32",[5]現行XD用点数換算表!$G$15,"")))))))</f>
        <v>0</v>
      </c>
      <c r="Z197" s="12"/>
      <c r="AA197" s="8">
        <f>IF(Z197="",0,IF(Z197="優勝",現行XD用点数換算表!$B$16,IF(Z197="準優勝",現行XD用点数換算表!$C$16,IF(Z197="ベスト4",現行XD用点数換算表!$D$16,IF(Z197="ベスト8",現行XD用点数換算表!$E$16,IF(Z197="ベスト16",現行XD用点数換算表!$F$16,IF(Z197="ベスト32",現行XD用点数換算表!$G$16,"")))))))</f>
        <v>0</v>
      </c>
      <c r="AB197" s="12"/>
      <c r="AC197" s="8">
        <f>IF(AB197="",0,IF(AB197="優勝",現行XD用点数換算表!$B$17,IF(AB197="準優勝",現行XD用点数換算表!$C$17,IF(AB197="ベスト4",現行XD用点数換算表!$D$17,IF(AB197="ベスト8",現行XD用点数換算表!$E$17,IF(AB197="ベスト16",現行XD用点数換算表!$F$17,IF(AB197="ベスト32",現行XD用点数換算表!$G$17,"")))))))</f>
        <v>0</v>
      </c>
      <c r="AD197" s="12"/>
      <c r="AE197" s="8">
        <f>IF(AD197="",0,IF(AD197="優勝",現行XD用点数換算表!$B$18,IF(AD197="準優勝",現行XD用点数換算表!$C$18,IF(AD197="ベスト4",現行XD用点数換算表!$D$18,IF(AD197="ベスト8",現行XD用点数換算表!$E$18,現行XD用点数換算表!$F$18)))))</f>
        <v>0</v>
      </c>
      <c r="AF197" s="12"/>
      <c r="AG197" s="8">
        <f>IF(AF197="",0,IF(AF197="優勝",現行XD用点数換算表!$B$19,IF(AF197="準優勝",現行XD用点数換算表!$C$19,IF(AF197="ベスト4",現行XD用点数換算表!$D$19,IF(AF197="ベスト8",現行XD用点数換算表!$E$19,現行XD用点数換算表!$F$19)))))</f>
        <v>0</v>
      </c>
      <c r="AH197" s="8">
        <f t="shared" si="7"/>
        <v>0</v>
      </c>
    </row>
    <row r="198" spans="1:34" ht="15" customHeight="1" x14ac:dyDescent="0.55000000000000004">
      <c r="A198" s="12"/>
      <c r="B198" s="12"/>
      <c r="C198" s="12"/>
      <c r="D198" s="12"/>
      <c r="E198" s="12"/>
      <c r="F198" s="12"/>
      <c r="G198" s="13">
        <f>IF(F198="",0,IF(F198="優勝",現行XD用点数換算表!$B$2,IF(F198="準優勝",現行XD用点数換算表!$C$2,IF(F198="ベスト4",現行XD用点数換算表!$D$2,現行XD用点数換算表!$E$2))))</f>
        <v>0</v>
      </c>
      <c r="H198" s="12"/>
      <c r="I198" s="8">
        <f>IF(H198="",0,IF(H198="優勝",現行XD用点数換算表!$B$3,IF(H198="準優勝",現行XD用点数換算表!$C$3,IF(H198="ベスト4",現行XD用点数換算表!$D$3,現行XD用点数換算表!$E$3))))</f>
        <v>0</v>
      </c>
      <c r="J198" s="12"/>
      <c r="K198" s="8">
        <f>IF(J198="",0,IF(J198="優勝",[5]現行XD用点数換算表!$B$4,IF(J198="準優勝",[5]現行XD用点数換算表!$C$4,IF(J198="ベスト4",[5]現行XD用点数換算表!$D$4,IF(J198="ベスト8",[5]現行XD用点数換算表!$E$4,IF(J198="ベスト16",[5]現行XD用点数換算表!$F$4,IF(J198="ベスト32",[5]現行XD用点数換算表!$G$4,"")))))))</f>
        <v>0</v>
      </c>
      <c r="L198" s="12"/>
      <c r="M198" s="8">
        <f>IF(L198="",0,IF(L198="優勝",現行XD用点数換算表!$B$5,IF(L198="準優勝",現行XD用点数換算表!$C$5,IF(L198="ベスト4",現行XD用点数換算表!$D$5,IF(L198="ベスト8",現行XD用点数換算表!$E$5,IF(L198="ベスト16",現行XD用点数換算表!$F$5,IF(L198="ベスト32",現行XD用点数換算表!$G$5,"")))))))</f>
        <v>0</v>
      </c>
      <c r="N198" s="12"/>
      <c r="O198" s="8">
        <f>IF(N198="",0,IF(N198="優勝",現行XD用点数換算表!$B$6,IF(N198="準優勝",現行XD用点数換算表!$C$6,IF(N198="ベスト4",現行XD用点数換算表!$D$6,IF(N198="ベスト8",現行XD用点数換算表!$E$6,IF(N198="ベスト16",現行XD用点数換算表!$F$6,IF(N198="ベスト32",現行XD用点数換算表!$G$6,"")))))))</f>
        <v>0</v>
      </c>
      <c r="P198" s="12"/>
      <c r="Q198" s="8">
        <f>IF(P198="",0,IF(P198="優勝",現行XD用点数換算表!$B$7,IF(P198="準優勝",現行XD用点数換算表!$C$7,IF(P198="ベスト4",現行XD用点数換算表!$D$7,IF(P198="ベスト8",現行XD用点数換算表!$E$7,現行XD用点数換算表!$F$7)))))</f>
        <v>0</v>
      </c>
      <c r="R198" s="12"/>
      <c r="S198" s="8">
        <f>IF(R198="",0,IF(R198="優勝",現行XD用点数換算表!$B$8,IF(R198="準優勝",現行XD用点数換算表!$C$8,IF(R198="ベスト4",現行XD用点数換算表!$D$8,IF(R198="ベスト8",現行XD用点数換算表!$E$8,現行XD用点数換算表!$F$8)))))</f>
        <v>0</v>
      </c>
      <c r="T198" s="12"/>
      <c r="U198" s="14">
        <f>IF(T198="",0,IF(T198="優勝",現行XD用点数換算表!$B$13,IF(T198="準優勝",現行XD用点数換算表!$C$13,IF(T198="ベスト4",現行XD用点数換算表!$D$13,現行XD用点数換算表!$E$13))))</f>
        <v>0</v>
      </c>
      <c r="V198" s="12"/>
      <c r="W198" s="8">
        <f>IF(V198="",0,IF(V198="優勝",現行XD用点数換算表!$B$14,IF(V198="準優勝",現行XD用点数換算表!$C$14,IF(V198="ベスト4",現行XD用点数換算表!$D$14,現行XD用点数換算表!$E$14))))</f>
        <v>0</v>
      </c>
      <c r="X198" s="12"/>
      <c r="Y198" s="8">
        <f>IF(X198="",0,IF(X198="優勝",[5]現行XD用点数換算表!$B$15,IF(X198="準優勝",[5]現行XD用点数換算表!$C$15,IF(X198="ベスト4",[5]現行XD用点数換算表!$D$15,IF(X198="ベスト8",[5]現行XD用点数換算表!$E$15,IF(X198="ベスト16",[5]現行XD用点数換算表!$F$15,IF(X198="ベスト32",[5]現行XD用点数換算表!$G$15,"")))))))</f>
        <v>0</v>
      </c>
      <c r="Z198" s="12"/>
      <c r="AA198" s="8">
        <f>IF(Z198="",0,IF(Z198="優勝",現行XD用点数換算表!$B$16,IF(Z198="準優勝",現行XD用点数換算表!$C$16,IF(Z198="ベスト4",現行XD用点数換算表!$D$16,IF(Z198="ベスト8",現行XD用点数換算表!$E$16,IF(Z198="ベスト16",現行XD用点数換算表!$F$16,IF(Z198="ベスト32",現行XD用点数換算表!$G$16,"")))))))</f>
        <v>0</v>
      </c>
      <c r="AB198" s="12"/>
      <c r="AC198" s="8">
        <f>IF(AB198="",0,IF(AB198="優勝",現行XD用点数換算表!$B$17,IF(AB198="準優勝",現行XD用点数換算表!$C$17,IF(AB198="ベスト4",現行XD用点数換算表!$D$17,IF(AB198="ベスト8",現行XD用点数換算表!$E$17,IF(AB198="ベスト16",現行XD用点数換算表!$F$17,IF(AB198="ベスト32",現行XD用点数換算表!$G$17,"")))))))</f>
        <v>0</v>
      </c>
      <c r="AD198" s="12"/>
      <c r="AE198" s="8">
        <f>IF(AD198="",0,IF(AD198="優勝",現行XD用点数換算表!$B$18,IF(AD198="準優勝",現行XD用点数換算表!$C$18,IF(AD198="ベスト4",現行XD用点数換算表!$D$18,IF(AD198="ベスト8",現行XD用点数換算表!$E$18,現行XD用点数換算表!$F$18)))))</f>
        <v>0</v>
      </c>
      <c r="AF198" s="12"/>
      <c r="AG198" s="8">
        <f>IF(AF198="",0,IF(AF198="優勝",現行XD用点数換算表!$B$19,IF(AF198="準優勝",現行XD用点数換算表!$C$19,IF(AF198="ベスト4",現行XD用点数換算表!$D$19,IF(AF198="ベスト8",現行XD用点数換算表!$E$19,現行XD用点数換算表!$F$19)))))</f>
        <v>0</v>
      </c>
      <c r="AH198" s="8">
        <f t="shared" si="7"/>
        <v>0</v>
      </c>
    </row>
    <row r="199" spans="1:34" ht="15" customHeight="1" x14ac:dyDescent="0.55000000000000004">
      <c r="A199" s="12"/>
      <c r="B199" s="12"/>
      <c r="C199" s="12"/>
      <c r="D199" s="12"/>
      <c r="E199" s="12"/>
      <c r="F199" s="12"/>
      <c r="G199" s="13">
        <f>IF(F199="",0,IF(F199="優勝",現行XD用点数換算表!$B$2,IF(F199="準優勝",現行XD用点数換算表!$C$2,IF(F199="ベスト4",現行XD用点数換算表!$D$2,現行XD用点数換算表!$E$2))))</f>
        <v>0</v>
      </c>
      <c r="H199" s="12"/>
      <c r="I199" s="8">
        <f>IF(H199="",0,IF(H199="優勝",現行XD用点数換算表!$B$3,IF(H199="準優勝",現行XD用点数換算表!$C$3,IF(H199="ベスト4",現行XD用点数換算表!$D$3,現行XD用点数換算表!$E$3))))</f>
        <v>0</v>
      </c>
      <c r="J199" s="12"/>
      <c r="K199" s="8">
        <f>IF(J199="",0,IF(J199="優勝",[5]現行XD用点数換算表!$B$4,IF(J199="準優勝",[5]現行XD用点数換算表!$C$4,IF(J199="ベスト4",[5]現行XD用点数換算表!$D$4,IF(J199="ベスト8",[5]現行XD用点数換算表!$E$4,IF(J199="ベスト16",[5]現行XD用点数換算表!$F$4,IF(J199="ベスト32",[5]現行XD用点数換算表!$G$4,"")))))))</f>
        <v>0</v>
      </c>
      <c r="L199" s="12"/>
      <c r="M199" s="8">
        <f>IF(L199="",0,IF(L199="優勝",現行XD用点数換算表!$B$5,IF(L199="準優勝",現行XD用点数換算表!$C$5,IF(L199="ベスト4",現行XD用点数換算表!$D$5,IF(L199="ベスト8",現行XD用点数換算表!$E$5,IF(L199="ベスト16",現行XD用点数換算表!$F$5,IF(L199="ベスト32",現行XD用点数換算表!$G$5,"")))))))</f>
        <v>0</v>
      </c>
      <c r="N199" s="12"/>
      <c r="O199" s="8">
        <f>IF(N199="",0,IF(N199="優勝",現行XD用点数換算表!$B$6,IF(N199="準優勝",現行XD用点数換算表!$C$6,IF(N199="ベスト4",現行XD用点数換算表!$D$6,IF(N199="ベスト8",現行XD用点数換算表!$E$6,IF(N199="ベスト16",現行XD用点数換算表!$F$6,IF(N199="ベスト32",現行XD用点数換算表!$G$6,"")))))))</f>
        <v>0</v>
      </c>
      <c r="P199" s="12"/>
      <c r="Q199" s="8">
        <f>IF(P199="",0,IF(P199="優勝",現行XD用点数換算表!$B$7,IF(P199="準優勝",現行XD用点数換算表!$C$7,IF(P199="ベスト4",現行XD用点数換算表!$D$7,IF(P199="ベスト8",現行XD用点数換算表!$E$7,現行XD用点数換算表!$F$7)))))</f>
        <v>0</v>
      </c>
      <c r="R199" s="12"/>
      <c r="S199" s="8">
        <f>IF(R199="",0,IF(R199="優勝",現行XD用点数換算表!$B$8,IF(R199="準優勝",現行XD用点数換算表!$C$8,IF(R199="ベスト4",現行XD用点数換算表!$D$8,IF(R199="ベスト8",現行XD用点数換算表!$E$8,現行XD用点数換算表!$F$8)))))</f>
        <v>0</v>
      </c>
      <c r="T199" s="12"/>
      <c r="U199" s="14">
        <f>IF(T199="",0,IF(T199="優勝",現行XD用点数換算表!$B$13,IF(T199="準優勝",現行XD用点数換算表!$C$13,IF(T199="ベスト4",現行XD用点数換算表!$D$13,現行XD用点数換算表!$E$13))))</f>
        <v>0</v>
      </c>
      <c r="V199" s="12"/>
      <c r="W199" s="8">
        <f>IF(V199="",0,IF(V199="優勝",現行XD用点数換算表!$B$14,IF(V199="準優勝",現行XD用点数換算表!$C$14,IF(V199="ベスト4",現行XD用点数換算表!$D$14,現行XD用点数換算表!$E$14))))</f>
        <v>0</v>
      </c>
      <c r="X199" s="12"/>
      <c r="Y199" s="8">
        <f>IF(X199="",0,IF(X199="優勝",[5]現行XD用点数換算表!$B$15,IF(X199="準優勝",[5]現行XD用点数換算表!$C$15,IF(X199="ベスト4",[5]現行XD用点数換算表!$D$15,IF(X199="ベスト8",[5]現行XD用点数換算表!$E$15,IF(X199="ベスト16",[5]現行XD用点数換算表!$F$15,IF(X199="ベスト32",[5]現行XD用点数換算表!$G$15,"")))))))</f>
        <v>0</v>
      </c>
      <c r="Z199" s="12"/>
      <c r="AA199" s="8">
        <f>IF(Z199="",0,IF(Z199="優勝",現行XD用点数換算表!$B$16,IF(Z199="準優勝",現行XD用点数換算表!$C$16,IF(Z199="ベスト4",現行XD用点数換算表!$D$16,IF(Z199="ベスト8",現行XD用点数換算表!$E$16,IF(Z199="ベスト16",現行XD用点数換算表!$F$16,IF(Z199="ベスト32",現行XD用点数換算表!$G$16,"")))))))</f>
        <v>0</v>
      </c>
      <c r="AB199" s="12"/>
      <c r="AC199" s="8">
        <f>IF(AB199="",0,IF(AB199="優勝",現行XD用点数換算表!$B$17,IF(AB199="準優勝",現行XD用点数換算表!$C$17,IF(AB199="ベスト4",現行XD用点数換算表!$D$17,IF(AB199="ベスト8",現行XD用点数換算表!$E$17,IF(AB199="ベスト16",現行XD用点数換算表!$F$17,IF(AB199="ベスト32",現行XD用点数換算表!$G$17,"")))))))</f>
        <v>0</v>
      </c>
      <c r="AD199" s="12"/>
      <c r="AE199" s="8">
        <f>IF(AD199="",0,IF(AD199="優勝",現行XD用点数換算表!$B$18,IF(AD199="準優勝",現行XD用点数換算表!$C$18,IF(AD199="ベスト4",現行XD用点数換算表!$D$18,IF(AD199="ベスト8",現行XD用点数換算表!$E$18,現行XD用点数換算表!$F$18)))))</f>
        <v>0</v>
      </c>
      <c r="AF199" s="12"/>
      <c r="AG199" s="8">
        <f>IF(AF199="",0,IF(AF199="優勝",現行XD用点数換算表!$B$19,IF(AF199="準優勝",現行XD用点数換算表!$C$19,IF(AF199="ベスト4",現行XD用点数換算表!$D$19,IF(AF199="ベスト8",現行XD用点数換算表!$E$19,現行XD用点数換算表!$F$19)))))</f>
        <v>0</v>
      </c>
      <c r="AH199" s="8">
        <f t="shared" si="7"/>
        <v>0</v>
      </c>
    </row>
    <row r="200" spans="1:34" ht="15" customHeight="1" x14ac:dyDescent="0.55000000000000004">
      <c r="A200" s="12"/>
      <c r="B200" s="12"/>
      <c r="C200" s="12"/>
      <c r="D200" s="12"/>
      <c r="E200" s="12"/>
      <c r="F200" s="12"/>
      <c r="G200" s="13">
        <f>IF(F200="",0,IF(F200="優勝",現行XD用点数換算表!$B$2,IF(F200="準優勝",現行XD用点数換算表!$C$2,IF(F200="ベスト4",現行XD用点数換算表!$D$2,現行XD用点数換算表!$E$2))))</f>
        <v>0</v>
      </c>
      <c r="H200" s="12"/>
      <c r="I200" s="8">
        <f>IF(H200="",0,IF(H200="優勝",現行XD用点数換算表!$B$3,IF(H200="準優勝",現行XD用点数換算表!$C$3,IF(H200="ベスト4",現行XD用点数換算表!$D$3,現行XD用点数換算表!$E$3))))</f>
        <v>0</v>
      </c>
      <c r="J200" s="12"/>
      <c r="K200" s="8">
        <f>IF(J200="",0,IF(J200="優勝",[5]現行XD用点数換算表!$B$4,IF(J200="準優勝",[5]現行XD用点数換算表!$C$4,IF(J200="ベスト4",[5]現行XD用点数換算表!$D$4,IF(J200="ベスト8",[5]現行XD用点数換算表!$E$4,IF(J200="ベスト16",[5]現行XD用点数換算表!$F$4,IF(J200="ベスト32",[5]現行XD用点数換算表!$G$4,"")))))))</f>
        <v>0</v>
      </c>
      <c r="L200" s="12"/>
      <c r="M200" s="8">
        <f>IF(L200="",0,IF(L200="優勝",現行XD用点数換算表!$B$5,IF(L200="準優勝",現行XD用点数換算表!$C$5,IF(L200="ベスト4",現行XD用点数換算表!$D$5,IF(L200="ベスト8",現行XD用点数換算表!$E$5,IF(L200="ベスト16",現行XD用点数換算表!$F$5,IF(L200="ベスト32",現行XD用点数換算表!$G$5,"")))))))</f>
        <v>0</v>
      </c>
      <c r="N200" s="12"/>
      <c r="O200" s="8">
        <f>IF(N200="",0,IF(N200="優勝",現行XD用点数換算表!$B$6,IF(N200="準優勝",現行XD用点数換算表!$C$6,IF(N200="ベスト4",現行XD用点数換算表!$D$6,IF(N200="ベスト8",現行XD用点数換算表!$E$6,IF(N200="ベスト16",現行XD用点数換算表!$F$6,IF(N200="ベスト32",現行XD用点数換算表!$G$6,"")))))))</f>
        <v>0</v>
      </c>
      <c r="P200" s="12"/>
      <c r="Q200" s="8">
        <f>IF(P200="",0,IF(P200="優勝",現行XD用点数換算表!$B$7,IF(P200="準優勝",現行XD用点数換算表!$C$7,IF(P200="ベスト4",現行XD用点数換算表!$D$7,IF(P200="ベスト8",現行XD用点数換算表!$E$7,現行XD用点数換算表!$F$7)))))</f>
        <v>0</v>
      </c>
      <c r="R200" s="12"/>
      <c r="S200" s="8">
        <f>IF(R200="",0,IF(R200="優勝",現行XD用点数換算表!$B$8,IF(R200="準優勝",現行XD用点数換算表!$C$8,IF(R200="ベスト4",現行XD用点数換算表!$D$8,IF(R200="ベスト8",現行XD用点数換算表!$E$8,現行XD用点数換算表!$F$8)))))</f>
        <v>0</v>
      </c>
      <c r="T200" s="12"/>
      <c r="U200" s="14">
        <f>IF(T200="",0,IF(T200="優勝",現行XD用点数換算表!$B$13,IF(T200="準優勝",現行XD用点数換算表!$C$13,IF(T200="ベスト4",現行XD用点数換算表!$D$13,現行XD用点数換算表!$E$13))))</f>
        <v>0</v>
      </c>
      <c r="V200" s="12"/>
      <c r="W200" s="8">
        <f>IF(V200="",0,IF(V200="優勝",現行XD用点数換算表!$B$14,IF(V200="準優勝",現行XD用点数換算表!$C$14,IF(V200="ベスト4",現行XD用点数換算表!$D$14,現行XD用点数換算表!$E$14))))</f>
        <v>0</v>
      </c>
      <c r="X200" s="12"/>
      <c r="Y200" s="8">
        <f>IF(X200="",0,IF(X200="優勝",[5]現行XD用点数換算表!$B$15,IF(X200="準優勝",[5]現行XD用点数換算表!$C$15,IF(X200="ベスト4",[5]現行XD用点数換算表!$D$15,IF(X200="ベスト8",[5]現行XD用点数換算表!$E$15,IF(X200="ベスト16",[5]現行XD用点数換算表!$F$15,IF(X200="ベスト32",[5]現行XD用点数換算表!$G$15,"")))))))</f>
        <v>0</v>
      </c>
      <c r="Z200" s="12"/>
      <c r="AA200" s="8">
        <f>IF(Z200="",0,IF(Z200="優勝",現行XD用点数換算表!$B$16,IF(Z200="準優勝",現行XD用点数換算表!$C$16,IF(Z200="ベスト4",現行XD用点数換算表!$D$16,IF(Z200="ベスト8",現行XD用点数換算表!$E$16,IF(Z200="ベスト16",現行XD用点数換算表!$F$16,IF(Z200="ベスト32",現行XD用点数換算表!$G$16,"")))))))</f>
        <v>0</v>
      </c>
      <c r="AB200" s="12"/>
      <c r="AC200" s="8">
        <f>IF(AB200="",0,IF(AB200="優勝",現行XD用点数換算表!$B$17,IF(AB200="準優勝",現行XD用点数換算表!$C$17,IF(AB200="ベスト4",現行XD用点数換算表!$D$17,IF(AB200="ベスト8",現行XD用点数換算表!$E$17,IF(AB200="ベスト16",現行XD用点数換算表!$F$17,IF(AB200="ベスト32",現行XD用点数換算表!$G$17,"")))))))</f>
        <v>0</v>
      </c>
      <c r="AD200" s="12"/>
      <c r="AE200" s="8">
        <f>IF(AD200="",0,IF(AD200="優勝",現行XD用点数換算表!$B$18,IF(AD200="準優勝",現行XD用点数換算表!$C$18,IF(AD200="ベスト4",現行XD用点数換算表!$D$18,IF(AD200="ベスト8",現行XD用点数換算表!$E$18,現行XD用点数換算表!$F$18)))))</f>
        <v>0</v>
      </c>
      <c r="AF200" s="12"/>
      <c r="AG200" s="8">
        <f>IF(AF200="",0,IF(AF200="優勝",現行XD用点数換算表!$B$19,IF(AF200="準優勝",現行XD用点数換算表!$C$19,IF(AF200="ベスト4",現行XD用点数換算表!$D$19,IF(AF200="ベスト8",現行XD用点数換算表!$E$19,現行XD用点数換算表!$F$19)))))</f>
        <v>0</v>
      </c>
      <c r="AH200" s="8">
        <f t="shared" si="7"/>
        <v>0</v>
      </c>
    </row>
    <row r="201" spans="1:34" ht="15" customHeight="1" x14ac:dyDescent="0.55000000000000004">
      <c r="A201" s="12"/>
      <c r="B201" s="12"/>
      <c r="C201" s="12"/>
      <c r="D201" s="12"/>
      <c r="E201" s="12"/>
      <c r="F201" s="12"/>
      <c r="G201" s="13">
        <f>IF(F201="",0,IF(F201="優勝",現行XD用点数換算表!$B$2,IF(F201="準優勝",現行XD用点数換算表!$C$2,IF(F201="ベスト4",現行XD用点数換算表!$D$2,現行XD用点数換算表!$E$2))))</f>
        <v>0</v>
      </c>
      <c r="H201" s="12"/>
      <c r="I201" s="8">
        <f>IF(H201="",0,IF(H201="優勝",現行XD用点数換算表!$B$3,IF(H201="準優勝",現行XD用点数換算表!$C$3,IF(H201="ベスト4",現行XD用点数換算表!$D$3,現行XD用点数換算表!$E$3))))</f>
        <v>0</v>
      </c>
      <c r="J201" s="12"/>
      <c r="K201" s="8">
        <f>IF(J201="",0,IF(J201="優勝",[5]現行XD用点数換算表!$B$4,IF(J201="準優勝",[5]現行XD用点数換算表!$C$4,IF(J201="ベスト4",[5]現行XD用点数換算表!$D$4,IF(J201="ベスト8",[5]現行XD用点数換算表!$E$4,IF(J201="ベスト16",[5]現行XD用点数換算表!$F$4,IF(J201="ベスト32",[5]現行XD用点数換算表!$G$4,"")))))))</f>
        <v>0</v>
      </c>
      <c r="L201" s="12"/>
      <c r="M201" s="8">
        <f>IF(L201="",0,IF(L201="優勝",現行XD用点数換算表!$B$5,IF(L201="準優勝",現行XD用点数換算表!$C$5,IF(L201="ベスト4",現行XD用点数換算表!$D$5,IF(L201="ベスト8",現行XD用点数換算表!$E$5,IF(L201="ベスト16",現行XD用点数換算表!$F$5,IF(L201="ベスト32",現行XD用点数換算表!$G$5,"")))))))</f>
        <v>0</v>
      </c>
      <c r="N201" s="12"/>
      <c r="O201" s="8">
        <f>IF(N201="",0,IF(N201="優勝",現行XD用点数換算表!$B$6,IF(N201="準優勝",現行XD用点数換算表!$C$6,IF(N201="ベスト4",現行XD用点数換算表!$D$6,IF(N201="ベスト8",現行XD用点数換算表!$E$6,IF(N201="ベスト16",現行XD用点数換算表!$F$6,IF(N201="ベスト32",現行XD用点数換算表!$G$6,"")))))))</f>
        <v>0</v>
      </c>
      <c r="P201" s="12"/>
      <c r="Q201" s="8">
        <f>IF(P201="",0,IF(P201="優勝",現行XD用点数換算表!$B$7,IF(P201="準優勝",現行XD用点数換算表!$C$7,IF(P201="ベスト4",現行XD用点数換算表!$D$7,IF(P201="ベスト8",現行XD用点数換算表!$E$7,現行XD用点数換算表!$F$7)))))</f>
        <v>0</v>
      </c>
      <c r="R201" s="12"/>
      <c r="S201" s="8">
        <f>IF(R201="",0,IF(R201="優勝",現行XD用点数換算表!$B$8,IF(R201="準優勝",現行XD用点数換算表!$C$8,IF(R201="ベスト4",現行XD用点数換算表!$D$8,IF(R201="ベスト8",現行XD用点数換算表!$E$8,現行XD用点数換算表!$F$8)))))</f>
        <v>0</v>
      </c>
      <c r="T201" s="12"/>
      <c r="U201" s="14">
        <f>IF(T201="",0,IF(T201="優勝",現行XD用点数換算表!$B$13,IF(T201="準優勝",現行XD用点数換算表!$C$13,IF(T201="ベスト4",現行XD用点数換算表!$D$13,現行XD用点数換算表!$E$13))))</f>
        <v>0</v>
      </c>
      <c r="V201" s="12"/>
      <c r="W201" s="8">
        <f>IF(V201="",0,IF(V201="優勝",現行XD用点数換算表!$B$14,IF(V201="準優勝",現行XD用点数換算表!$C$14,IF(V201="ベスト4",現行XD用点数換算表!$D$14,現行XD用点数換算表!$E$14))))</f>
        <v>0</v>
      </c>
      <c r="X201" s="12"/>
      <c r="Y201" s="8">
        <f>IF(X201="",0,IF(X201="優勝",[5]現行XD用点数換算表!$B$15,IF(X201="準優勝",[5]現行XD用点数換算表!$C$15,IF(X201="ベスト4",[5]現行XD用点数換算表!$D$15,IF(X201="ベスト8",[5]現行XD用点数換算表!$E$15,IF(X201="ベスト16",[5]現行XD用点数換算表!$F$15,IF(X201="ベスト32",[5]現行XD用点数換算表!$G$15,"")))))))</f>
        <v>0</v>
      </c>
      <c r="Z201" s="12"/>
      <c r="AA201" s="8">
        <f>IF(Z201="",0,IF(Z201="優勝",現行XD用点数換算表!$B$16,IF(Z201="準優勝",現行XD用点数換算表!$C$16,IF(Z201="ベスト4",現行XD用点数換算表!$D$16,IF(Z201="ベスト8",現行XD用点数換算表!$E$16,IF(Z201="ベスト16",現行XD用点数換算表!$F$16,IF(Z201="ベスト32",現行XD用点数換算表!$G$16,"")))))))</f>
        <v>0</v>
      </c>
      <c r="AB201" s="12"/>
      <c r="AC201" s="8">
        <f>IF(AB201="",0,IF(AB201="優勝",現行XD用点数換算表!$B$17,IF(AB201="準優勝",現行XD用点数換算表!$C$17,IF(AB201="ベスト4",現行XD用点数換算表!$D$17,IF(AB201="ベスト8",現行XD用点数換算表!$E$17,IF(AB201="ベスト16",現行XD用点数換算表!$F$17,IF(AB201="ベスト32",現行XD用点数換算表!$G$17,"")))))))</f>
        <v>0</v>
      </c>
      <c r="AD201" s="12"/>
      <c r="AE201" s="8">
        <f>IF(AD201="",0,IF(AD201="優勝",現行XD用点数換算表!$B$18,IF(AD201="準優勝",現行XD用点数換算表!$C$18,IF(AD201="ベスト4",現行XD用点数換算表!$D$18,IF(AD201="ベスト8",現行XD用点数換算表!$E$18,現行XD用点数換算表!$F$18)))))</f>
        <v>0</v>
      </c>
      <c r="AF201" s="12"/>
      <c r="AG201" s="8">
        <f>IF(AF201="",0,IF(AF201="優勝",現行XD用点数換算表!$B$19,IF(AF201="準優勝",現行XD用点数換算表!$C$19,IF(AF201="ベスト4",現行XD用点数換算表!$D$19,IF(AF201="ベスト8",現行XD用点数換算表!$E$19,現行XD用点数換算表!$F$19)))))</f>
        <v>0</v>
      </c>
      <c r="AH201" s="8">
        <f t="shared" si="7"/>
        <v>0</v>
      </c>
    </row>
    <row r="202" spans="1:34" ht="15" customHeight="1" x14ac:dyDescent="0.55000000000000004">
      <c r="A202" s="12"/>
      <c r="B202" s="12"/>
      <c r="C202" s="12"/>
      <c r="D202" s="12"/>
      <c r="E202" s="12"/>
      <c r="F202" s="12"/>
      <c r="G202" s="13">
        <f>IF(F202="",0,IF(F202="優勝",現行XD用点数換算表!$B$2,IF(F202="準優勝",現行XD用点数換算表!$C$2,IF(F202="ベスト4",現行XD用点数換算表!$D$2,現行XD用点数換算表!$E$2))))</f>
        <v>0</v>
      </c>
      <c r="H202" s="12"/>
      <c r="I202" s="8">
        <f>IF(H202="",0,IF(H202="優勝",現行XD用点数換算表!$B$3,IF(H202="準優勝",現行XD用点数換算表!$C$3,IF(H202="ベスト4",現行XD用点数換算表!$D$3,現行XD用点数換算表!$E$3))))</f>
        <v>0</v>
      </c>
      <c r="J202" s="12"/>
      <c r="K202" s="8">
        <f>IF(J202="",0,IF(J202="優勝",[5]現行XD用点数換算表!$B$4,IF(J202="準優勝",[5]現行XD用点数換算表!$C$4,IF(J202="ベスト4",[5]現行XD用点数換算表!$D$4,IF(J202="ベスト8",[5]現行XD用点数換算表!$E$4,IF(J202="ベスト16",[5]現行XD用点数換算表!$F$4,IF(J202="ベスト32",[5]現行XD用点数換算表!$G$4,"")))))))</f>
        <v>0</v>
      </c>
      <c r="L202" s="12"/>
      <c r="M202" s="8">
        <f>IF(L202="",0,IF(L202="優勝",現行XD用点数換算表!$B$5,IF(L202="準優勝",現行XD用点数換算表!$C$5,IF(L202="ベスト4",現行XD用点数換算表!$D$5,IF(L202="ベスト8",現行XD用点数換算表!$E$5,IF(L202="ベスト16",現行XD用点数換算表!$F$5,IF(L202="ベスト32",現行XD用点数換算表!$G$5,"")))))))</f>
        <v>0</v>
      </c>
      <c r="N202" s="12"/>
      <c r="O202" s="8">
        <f>IF(N202="",0,IF(N202="優勝",現行XD用点数換算表!$B$6,IF(N202="準優勝",現行XD用点数換算表!$C$6,IF(N202="ベスト4",現行XD用点数換算表!$D$6,IF(N202="ベスト8",現行XD用点数換算表!$E$6,IF(N202="ベスト16",現行XD用点数換算表!$F$6,IF(N202="ベスト32",現行XD用点数換算表!$G$6,"")))))))</f>
        <v>0</v>
      </c>
      <c r="P202" s="12"/>
      <c r="Q202" s="8">
        <f>IF(P202="",0,IF(P202="優勝",現行XD用点数換算表!$B$7,IF(P202="準優勝",現行XD用点数換算表!$C$7,IF(P202="ベスト4",現行XD用点数換算表!$D$7,IF(P202="ベスト8",現行XD用点数換算表!$E$7,現行XD用点数換算表!$F$7)))))</f>
        <v>0</v>
      </c>
      <c r="R202" s="12"/>
      <c r="S202" s="8">
        <f>IF(R202="",0,IF(R202="優勝",現行XD用点数換算表!$B$8,IF(R202="準優勝",現行XD用点数換算表!$C$8,IF(R202="ベスト4",現行XD用点数換算表!$D$8,IF(R202="ベスト8",現行XD用点数換算表!$E$8,現行XD用点数換算表!$F$8)))))</f>
        <v>0</v>
      </c>
      <c r="T202" s="12"/>
      <c r="U202" s="14">
        <f>IF(T202="",0,IF(T202="優勝",現行XD用点数換算表!$B$13,IF(T202="準優勝",現行XD用点数換算表!$C$13,IF(T202="ベスト4",現行XD用点数換算表!$D$13,現行XD用点数換算表!$E$13))))</f>
        <v>0</v>
      </c>
      <c r="V202" s="12"/>
      <c r="W202" s="8">
        <f>IF(V202="",0,IF(V202="優勝",現行XD用点数換算表!$B$14,IF(V202="準優勝",現行XD用点数換算表!$C$14,IF(V202="ベスト4",現行XD用点数換算表!$D$14,現行XD用点数換算表!$E$14))))</f>
        <v>0</v>
      </c>
      <c r="X202" s="12"/>
      <c r="Y202" s="8">
        <f>IF(X202="",0,IF(X202="優勝",[5]現行XD用点数換算表!$B$15,IF(X202="準優勝",[5]現行XD用点数換算表!$C$15,IF(X202="ベスト4",[5]現行XD用点数換算表!$D$15,IF(X202="ベスト8",[5]現行XD用点数換算表!$E$15,IF(X202="ベスト16",[5]現行XD用点数換算表!$F$15,IF(X202="ベスト32",[5]現行XD用点数換算表!$G$15,"")))))))</f>
        <v>0</v>
      </c>
      <c r="Z202" s="12"/>
      <c r="AA202" s="8">
        <f>IF(Z202="",0,IF(Z202="優勝",現行XD用点数換算表!$B$16,IF(Z202="準優勝",現行XD用点数換算表!$C$16,IF(Z202="ベスト4",現行XD用点数換算表!$D$16,IF(Z202="ベスト8",現行XD用点数換算表!$E$16,IF(Z202="ベスト16",現行XD用点数換算表!$F$16,IF(Z202="ベスト32",現行XD用点数換算表!$G$16,"")))))))</f>
        <v>0</v>
      </c>
      <c r="AB202" s="12"/>
      <c r="AC202" s="8">
        <f>IF(AB202="",0,IF(AB202="優勝",現行XD用点数換算表!$B$17,IF(AB202="準優勝",現行XD用点数換算表!$C$17,IF(AB202="ベスト4",現行XD用点数換算表!$D$17,IF(AB202="ベスト8",現行XD用点数換算表!$E$17,IF(AB202="ベスト16",現行XD用点数換算表!$F$17,IF(AB202="ベスト32",現行XD用点数換算表!$G$17,"")))))))</f>
        <v>0</v>
      </c>
      <c r="AD202" s="12"/>
      <c r="AE202" s="8">
        <f>IF(AD202="",0,IF(AD202="優勝",現行XD用点数換算表!$B$18,IF(AD202="準優勝",現行XD用点数換算表!$C$18,IF(AD202="ベスト4",現行XD用点数換算表!$D$18,IF(AD202="ベスト8",現行XD用点数換算表!$E$18,現行XD用点数換算表!$F$18)))))</f>
        <v>0</v>
      </c>
      <c r="AF202" s="12"/>
      <c r="AG202" s="8">
        <f>IF(AF202="",0,IF(AF202="優勝",現行XD用点数換算表!$B$19,IF(AF202="準優勝",現行XD用点数換算表!$C$19,IF(AF202="ベスト4",現行XD用点数換算表!$D$19,IF(AF202="ベスト8",現行XD用点数換算表!$E$19,現行XD用点数換算表!$F$19)))))</f>
        <v>0</v>
      </c>
      <c r="AH202" s="8">
        <f t="shared" si="7"/>
        <v>0</v>
      </c>
    </row>
    <row r="203" spans="1:34" ht="15" customHeight="1" x14ac:dyDescent="0.55000000000000004">
      <c r="A203" s="12"/>
      <c r="B203" s="12"/>
      <c r="C203" s="12"/>
      <c r="D203" s="12"/>
      <c r="E203" s="12"/>
      <c r="F203" s="12"/>
      <c r="G203" s="13">
        <f>IF(F203="",0,IF(F203="優勝",現行XD用点数換算表!$B$2,IF(F203="準優勝",現行XD用点数換算表!$C$2,IF(F203="ベスト4",現行XD用点数換算表!$D$2,現行XD用点数換算表!$E$2))))</f>
        <v>0</v>
      </c>
      <c r="H203" s="12"/>
      <c r="I203" s="8">
        <f>IF(H203="",0,IF(H203="優勝",現行XD用点数換算表!$B$3,IF(H203="準優勝",現行XD用点数換算表!$C$3,IF(H203="ベスト4",現行XD用点数換算表!$D$3,現行XD用点数換算表!$E$3))))</f>
        <v>0</v>
      </c>
      <c r="J203" s="12"/>
      <c r="K203" s="8">
        <f>IF(J203="",0,IF(J203="優勝",[5]現行XD用点数換算表!$B$4,IF(J203="準優勝",[5]現行XD用点数換算表!$C$4,IF(J203="ベスト4",[5]現行XD用点数換算表!$D$4,IF(J203="ベスト8",[5]現行XD用点数換算表!$E$4,IF(J203="ベスト16",[5]現行XD用点数換算表!$F$4,IF(J203="ベスト32",[5]現行XD用点数換算表!$G$4,"")))))))</f>
        <v>0</v>
      </c>
      <c r="L203" s="12"/>
      <c r="M203" s="8">
        <f>IF(L203="",0,IF(L203="優勝",現行XD用点数換算表!$B$5,IF(L203="準優勝",現行XD用点数換算表!$C$5,IF(L203="ベスト4",現行XD用点数換算表!$D$5,IF(L203="ベスト8",現行XD用点数換算表!$E$5,IF(L203="ベスト16",現行XD用点数換算表!$F$5,IF(L203="ベスト32",現行XD用点数換算表!$G$5,"")))))))</f>
        <v>0</v>
      </c>
      <c r="N203" s="12"/>
      <c r="O203" s="8">
        <f>IF(N203="",0,IF(N203="優勝",現行XD用点数換算表!$B$6,IF(N203="準優勝",現行XD用点数換算表!$C$6,IF(N203="ベスト4",現行XD用点数換算表!$D$6,IF(N203="ベスト8",現行XD用点数換算表!$E$6,IF(N203="ベスト16",現行XD用点数換算表!$F$6,IF(N203="ベスト32",現行XD用点数換算表!$G$6,"")))))))</f>
        <v>0</v>
      </c>
      <c r="P203" s="12"/>
      <c r="Q203" s="8">
        <f>IF(P203="",0,IF(P203="優勝",現行XD用点数換算表!$B$7,IF(P203="準優勝",現行XD用点数換算表!$C$7,IF(P203="ベスト4",現行XD用点数換算表!$D$7,IF(P203="ベスト8",現行XD用点数換算表!$E$7,現行XD用点数換算表!$F$7)))))</f>
        <v>0</v>
      </c>
      <c r="R203" s="12"/>
      <c r="S203" s="8">
        <f>IF(R203="",0,IF(R203="優勝",現行XD用点数換算表!$B$8,IF(R203="準優勝",現行XD用点数換算表!$C$8,IF(R203="ベスト4",現行XD用点数換算表!$D$8,IF(R203="ベスト8",現行XD用点数換算表!$E$8,現行XD用点数換算表!$F$8)))))</f>
        <v>0</v>
      </c>
      <c r="T203" s="12"/>
      <c r="U203" s="14">
        <f>IF(T203="",0,IF(T203="優勝",現行XD用点数換算表!$B$13,IF(T203="準優勝",現行XD用点数換算表!$C$13,IF(T203="ベスト4",現行XD用点数換算表!$D$13,現行XD用点数換算表!$E$13))))</f>
        <v>0</v>
      </c>
      <c r="V203" s="12"/>
      <c r="W203" s="8">
        <f>IF(V203="",0,IF(V203="優勝",現行XD用点数換算表!$B$14,IF(V203="準優勝",現行XD用点数換算表!$C$14,IF(V203="ベスト4",現行XD用点数換算表!$D$14,現行XD用点数換算表!$E$14))))</f>
        <v>0</v>
      </c>
      <c r="X203" s="12"/>
      <c r="Y203" s="8">
        <f>IF(X203="",0,IF(X203="優勝",[5]現行XD用点数換算表!$B$15,IF(X203="準優勝",[5]現行XD用点数換算表!$C$15,IF(X203="ベスト4",[5]現行XD用点数換算表!$D$15,IF(X203="ベスト8",[5]現行XD用点数換算表!$E$15,IF(X203="ベスト16",[5]現行XD用点数換算表!$F$15,IF(X203="ベスト32",[5]現行XD用点数換算表!$G$15,"")))))))</f>
        <v>0</v>
      </c>
      <c r="Z203" s="12"/>
      <c r="AA203" s="8">
        <f>IF(Z203="",0,IF(Z203="優勝",現行XD用点数換算表!$B$16,IF(Z203="準優勝",現行XD用点数換算表!$C$16,IF(Z203="ベスト4",現行XD用点数換算表!$D$16,IF(Z203="ベスト8",現行XD用点数換算表!$E$16,IF(Z203="ベスト16",現行XD用点数換算表!$F$16,IF(Z203="ベスト32",現行XD用点数換算表!$G$16,"")))))))</f>
        <v>0</v>
      </c>
      <c r="AB203" s="12"/>
      <c r="AC203" s="8">
        <f>IF(AB203="",0,IF(AB203="優勝",現行XD用点数換算表!$B$17,IF(AB203="準優勝",現行XD用点数換算表!$C$17,IF(AB203="ベスト4",現行XD用点数換算表!$D$17,IF(AB203="ベスト8",現行XD用点数換算表!$E$17,IF(AB203="ベスト16",現行XD用点数換算表!$F$17,IF(AB203="ベスト32",現行XD用点数換算表!$G$17,"")))))))</f>
        <v>0</v>
      </c>
      <c r="AD203" s="12"/>
      <c r="AE203" s="8">
        <f>IF(AD203="",0,IF(AD203="優勝",現行XD用点数換算表!$B$18,IF(AD203="準優勝",現行XD用点数換算表!$C$18,IF(AD203="ベスト4",現行XD用点数換算表!$D$18,IF(AD203="ベスト8",現行XD用点数換算表!$E$18,現行XD用点数換算表!$F$18)))))</f>
        <v>0</v>
      </c>
      <c r="AF203" s="12"/>
      <c r="AG203" s="8">
        <f>IF(AF203="",0,IF(AF203="優勝",現行XD用点数換算表!$B$19,IF(AF203="準優勝",現行XD用点数換算表!$C$19,IF(AF203="ベスト4",現行XD用点数換算表!$D$19,IF(AF203="ベスト8",現行XD用点数換算表!$E$19,現行XD用点数換算表!$F$19)))))</f>
        <v>0</v>
      </c>
      <c r="AH203" s="8">
        <f t="shared" si="7"/>
        <v>0</v>
      </c>
    </row>
    <row r="204" spans="1:34" ht="15" customHeight="1" x14ac:dyDescent="0.55000000000000004">
      <c r="A204" s="12"/>
      <c r="B204" s="12"/>
      <c r="C204" s="12"/>
      <c r="D204" s="12"/>
      <c r="E204" s="12"/>
      <c r="F204" s="12"/>
      <c r="G204" s="13">
        <f>IF(F204="",0,IF(F204="優勝",現行XD用点数換算表!$B$2,IF(F204="準優勝",現行XD用点数換算表!$C$2,IF(F204="ベスト4",現行XD用点数換算表!$D$2,現行XD用点数換算表!$E$2))))</f>
        <v>0</v>
      </c>
      <c r="H204" s="12"/>
      <c r="I204" s="8">
        <f>IF(H204="",0,IF(H204="優勝",現行XD用点数換算表!$B$3,IF(H204="準優勝",現行XD用点数換算表!$C$3,IF(H204="ベスト4",現行XD用点数換算表!$D$3,現行XD用点数換算表!$E$3))))</f>
        <v>0</v>
      </c>
      <c r="J204" s="12"/>
      <c r="K204" s="8">
        <f>IF(J204="",0,IF(J204="優勝",[5]現行XD用点数換算表!$B$4,IF(J204="準優勝",[5]現行XD用点数換算表!$C$4,IF(J204="ベスト4",[5]現行XD用点数換算表!$D$4,IF(J204="ベスト8",[5]現行XD用点数換算表!$E$4,IF(J204="ベスト16",[5]現行XD用点数換算表!$F$4,IF(J204="ベスト32",[5]現行XD用点数換算表!$G$4,"")))))))</f>
        <v>0</v>
      </c>
      <c r="L204" s="12"/>
      <c r="M204" s="8">
        <f>IF(L204="",0,IF(L204="優勝",現行XD用点数換算表!$B$5,IF(L204="準優勝",現行XD用点数換算表!$C$5,IF(L204="ベスト4",現行XD用点数換算表!$D$5,IF(L204="ベスト8",現行XD用点数換算表!$E$5,IF(L204="ベスト16",現行XD用点数換算表!$F$5,IF(L204="ベスト32",現行XD用点数換算表!$G$5,"")))))))</f>
        <v>0</v>
      </c>
      <c r="N204" s="12"/>
      <c r="O204" s="8">
        <f>IF(N204="",0,IF(N204="優勝",現行XD用点数換算表!$B$6,IF(N204="準優勝",現行XD用点数換算表!$C$6,IF(N204="ベスト4",現行XD用点数換算表!$D$6,IF(N204="ベスト8",現行XD用点数換算表!$E$6,IF(N204="ベスト16",現行XD用点数換算表!$F$6,IF(N204="ベスト32",現行XD用点数換算表!$G$6,"")))))))</f>
        <v>0</v>
      </c>
      <c r="P204" s="12"/>
      <c r="Q204" s="8">
        <f>IF(P204="",0,IF(P204="優勝",現行XD用点数換算表!$B$7,IF(P204="準優勝",現行XD用点数換算表!$C$7,IF(P204="ベスト4",現行XD用点数換算表!$D$7,IF(P204="ベスト8",現行XD用点数換算表!$E$7,現行XD用点数換算表!$F$7)))))</f>
        <v>0</v>
      </c>
      <c r="R204" s="12"/>
      <c r="S204" s="8">
        <f>IF(R204="",0,IF(R204="優勝",現行XD用点数換算表!$B$8,IF(R204="準優勝",現行XD用点数換算表!$C$8,IF(R204="ベスト4",現行XD用点数換算表!$D$8,IF(R204="ベスト8",現行XD用点数換算表!$E$8,現行XD用点数換算表!$F$8)))))</f>
        <v>0</v>
      </c>
      <c r="T204" s="12"/>
      <c r="U204" s="14">
        <f>IF(T204="",0,IF(T204="優勝",現行XD用点数換算表!$B$13,IF(T204="準優勝",現行XD用点数換算表!$C$13,IF(T204="ベスト4",現行XD用点数換算表!$D$13,現行XD用点数換算表!$E$13))))</f>
        <v>0</v>
      </c>
      <c r="V204" s="12"/>
      <c r="W204" s="8">
        <f>IF(V204="",0,IF(V204="優勝",現行XD用点数換算表!$B$14,IF(V204="準優勝",現行XD用点数換算表!$C$14,IF(V204="ベスト4",現行XD用点数換算表!$D$14,現行XD用点数換算表!$E$14))))</f>
        <v>0</v>
      </c>
      <c r="X204" s="12"/>
      <c r="Y204" s="8">
        <f>IF(X204="",0,IF(X204="優勝",[5]現行XD用点数換算表!$B$15,IF(X204="準優勝",[5]現行XD用点数換算表!$C$15,IF(X204="ベスト4",[5]現行XD用点数換算表!$D$15,IF(X204="ベスト8",[5]現行XD用点数換算表!$E$15,IF(X204="ベスト16",[5]現行XD用点数換算表!$F$15,IF(X204="ベスト32",[5]現行XD用点数換算表!$G$15,"")))))))</f>
        <v>0</v>
      </c>
      <c r="Z204" s="12"/>
      <c r="AA204" s="8">
        <f>IF(Z204="",0,IF(Z204="優勝",現行XD用点数換算表!$B$16,IF(Z204="準優勝",現行XD用点数換算表!$C$16,IF(Z204="ベスト4",現行XD用点数換算表!$D$16,IF(Z204="ベスト8",現行XD用点数換算表!$E$16,IF(Z204="ベスト16",現行XD用点数換算表!$F$16,IF(Z204="ベスト32",現行XD用点数換算表!$G$16,"")))))))</f>
        <v>0</v>
      </c>
      <c r="AB204" s="12"/>
      <c r="AC204" s="8">
        <f>IF(AB204="",0,IF(AB204="優勝",現行XD用点数換算表!$B$17,IF(AB204="準優勝",現行XD用点数換算表!$C$17,IF(AB204="ベスト4",現行XD用点数換算表!$D$17,IF(AB204="ベスト8",現行XD用点数換算表!$E$17,IF(AB204="ベスト16",現行XD用点数換算表!$F$17,IF(AB204="ベスト32",現行XD用点数換算表!$G$17,"")))))))</f>
        <v>0</v>
      </c>
      <c r="AD204" s="12"/>
      <c r="AE204" s="8">
        <f>IF(AD204="",0,IF(AD204="優勝",現行XD用点数換算表!$B$18,IF(AD204="準優勝",現行XD用点数換算表!$C$18,IF(AD204="ベスト4",現行XD用点数換算表!$D$18,IF(AD204="ベスト8",現行XD用点数換算表!$E$18,現行XD用点数換算表!$F$18)))))</f>
        <v>0</v>
      </c>
      <c r="AF204" s="12"/>
      <c r="AG204" s="8">
        <f>IF(AF204="",0,IF(AF204="優勝",現行XD用点数換算表!$B$19,IF(AF204="準優勝",現行XD用点数換算表!$C$19,IF(AF204="ベスト4",現行XD用点数換算表!$D$19,IF(AF204="ベスト8",現行XD用点数換算表!$E$19,現行XD用点数換算表!$F$19)))))</f>
        <v>0</v>
      </c>
      <c r="AH204" s="8">
        <f t="shared" si="7"/>
        <v>0</v>
      </c>
    </row>
    <row r="205" spans="1:34" ht="15" customHeight="1" x14ac:dyDescent="0.55000000000000004">
      <c r="A205" s="12"/>
      <c r="B205" s="12"/>
      <c r="C205" s="12"/>
      <c r="D205" s="12"/>
      <c r="E205" s="12"/>
      <c r="F205" s="12"/>
      <c r="G205" s="13">
        <f>IF(F205="",0,IF(F205="優勝",現行XD用点数換算表!$B$2,IF(F205="準優勝",現行XD用点数換算表!$C$2,IF(F205="ベスト4",現行XD用点数換算表!$D$2,現行XD用点数換算表!$E$2))))</f>
        <v>0</v>
      </c>
      <c r="H205" s="12"/>
      <c r="I205" s="8">
        <f>IF(H205="",0,IF(H205="優勝",現行XD用点数換算表!$B$3,IF(H205="準優勝",現行XD用点数換算表!$C$3,IF(H205="ベスト4",現行XD用点数換算表!$D$3,現行XD用点数換算表!$E$3))))</f>
        <v>0</v>
      </c>
      <c r="J205" s="12"/>
      <c r="K205" s="8">
        <f>IF(J205="",0,IF(J205="優勝",[5]現行XD用点数換算表!$B$4,IF(J205="準優勝",[5]現行XD用点数換算表!$C$4,IF(J205="ベスト4",[5]現行XD用点数換算表!$D$4,IF(J205="ベスト8",[5]現行XD用点数換算表!$E$4,IF(J205="ベスト16",[5]現行XD用点数換算表!$F$4,IF(J205="ベスト32",[5]現行XD用点数換算表!$G$4,"")))))))</f>
        <v>0</v>
      </c>
      <c r="L205" s="12"/>
      <c r="M205" s="8">
        <f>IF(L205="",0,IF(L205="優勝",現行XD用点数換算表!$B$5,IF(L205="準優勝",現行XD用点数換算表!$C$5,IF(L205="ベスト4",現行XD用点数換算表!$D$5,IF(L205="ベスト8",現行XD用点数換算表!$E$5,IF(L205="ベスト16",現行XD用点数換算表!$F$5,IF(L205="ベスト32",現行XD用点数換算表!$G$5,"")))))))</f>
        <v>0</v>
      </c>
      <c r="N205" s="12"/>
      <c r="O205" s="8">
        <f>IF(N205="",0,IF(N205="優勝",現行XD用点数換算表!$B$6,IF(N205="準優勝",現行XD用点数換算表!$C$6,IF(N205="ベスト4",現行XD用点数換算表!$D$6,IF(N205="ベスト8",現行XD用点数換算表!$E$6,IF(N205="ベスト16",現行XD用点数換算表!$F$6,IF(N205="ベスト32",現行XD用点数換算表!$G$6,"")))))))</f>
        <v>0</v>
      </c>
      <c r="P205" s="12"/>
      <c r="Q205" s="8">
        <f>IF(P205="",0,IF(P205="優勝",現行XD用点数換算表!$B$7,IF(P205="準優勝",現行XD用点数換算表!$C$7,IF(P205="ベスト4",現行XD用点数換算表!$D$7,IF(P205="ベスト8",現行XD用点数換算表!$E$7,現行XD用点数換算表!$F$7)))))</f>
        <v>0</v>
      </c>
      <c r="R205" s="12"/>
      <c r="S205" s="8">
        <f>IF(R205="",0,IF(R205="優勝",現行XD用点数換算表!$B$8,IF(R205="準優勝",現行XD用点数換算表!$C$8,IF(R205="ベスト4",現行XD用点数換算表!$D$8,IF(R205="ベスト8",現行XD用点数換算表!$E$8,現行XD用点数換算表!$F$8)))))</f>
        <v>0</v>
      </c>
      <c r="T205" s="12"/>
      <c r="U205" s="14">
        <f>IF(T205="",0,IF(T205="優勝",現行XD用点数換算表!$B$13,IF(T205="準優勝",現行XD用点数換算表!$C$13,IF(T205="ベスト4",現行XD用点数換算表!$D$13,現行XD用点数換算表!$E$13))))</f>
        <v>0</v>
      </c>
      <c r="V205" s="12"/>
      <c r="W205" s="8">
        <f>IF(V205="",0,IF(V205="優勝",現行XD用点数換算表!$B$14,IF(V205="準優勝",現行XD用点数換算表!$C$14,IF(V205="ベスト4",現行XD用点数換算表!$D$14,現行XD用点数換算表!$E$14))))</f>
        <v>0</v>
      </c>
      <c r="X205" s="12"/>
      <c r="Y205" s="8">
        <f>IF(X205="",0,IF(X205="優勝",[5]現行XD用点数換算表!$B$15,IF(X205="準優勝",[5]現行XD用点数換算表!$C$15,IF(X205="ベスト4",[5]現行XD用点数換算表!$D$15,IF(X205="ベスト8",[5]現行XD用点数換算表!$E$15,IF(X205="ベスト16",[5]現行XD用点数換算表!$F$15,IF(X205="ベスト32",[5]現行XD用点数換算表!$G$15,"")))))))</f>
        <v>0</v>
      </c>
      <c r="Z205" s="12"/>
      <c r="AA205" s="8">
        <f>IF(Z205="",0,IF(Z205="優勝",現行XD用点数換算表!$B$16,IF(Z205="準優勝",現行XD用点数換算表!$C$16,IF(Z205="ベスト4",現行XD用点数換算表!$D$16,IF(Z205="ベスト8",現行XD用点数換算表!$E$16,IF(Z205="ベスト16",現行XD用点数換算表!$F$16,IF(Z205="ベスト32",現行XD用点数換算表!$G$16,"")))))))</f>
        <v>0</v>
      </c>
      <c r="AB205" s="12"/>
      <c r="AC205" s="8">
        <f>IF(AB205="",0,IF(AB205="優勝",現行XD用点数換算表!$B$17,IF(AB205="準優勝",現行XD用点数換算表!$C$17,IF(AB205="ベスト4",現行XD用点数換算表!$D$17,IF(AB205="ベスト8",現行XD用点数換算表!$E$17,IF(AB205="ベスト16",現行XD用点数換算表!$F$17,IF(AB205="ベスト32",現行XD用点数換算表!$G$17,"")))))))</f>
        <v>0</v>
      </c>
      <c r="AD205" s="12"/>
      <c r="AE205" s="8">
        <f>IF(AD205="",0,IF(AD205="優勝",現行XD用点数換算表!$B$18,IF(AD205="準優勝",現行XD用点数換算表!$C$18,IF(AD205="ベスト4",現行XD用点数換算表!$D$18,IF(AD205="ベスト8",現行XD用点数換算表!$E$18,現行XD用点数換算表!$F$18)))))</f>
        <v>0</v>
      </c>
      <c r="AF205" s="12"/>
      <c r="AG205" s="8">
        <f>IF(AF205="",0,IF(AF205="優勝",現行XD用点数換算表!$B$19,IF(AF205="準優勝",現行XD用点数換算表!$C$19,IF(AF205="ベスト4",現行XD用点数換算表!$D$19,IF(AF205="ベスト8",現行XD用点数換算表!$E$19,現行XD用点数換算表!$F$19)))))</f>
        <v>0</v>
      </c>
      <c r="AH205" s="8">
        <f t="shared" si="7"/>
        <v>0</v>
      </c>
    </row>
    <row r="206" spans="1:34" ht="15" customHeight="1" x14ac:dyDescent="0.55000000000000004">
      <c r="A206" s="12"/>
      <c r="B206" s="12"/>
      <c r="C206" s="12"/>
      <c r="D206" s="12"/>
      <c r="E206" s="12"/>
      <c r="F206" s="12"/>
      <c r="G206" s="13">
        <f>IF(F206="",0,IF(F206="優勝",現行XD用点数換算表!$B$2,IF(F206="準優勝",現行XD用点数換算表!$C$2,IF(F206="ベスト4",現行XD用点数換算表!$D$2,現行XD用点数換算表!$E$2))))</f>
        <v>0</v>
      </c>
      <c r="H206" s="12"/>
      <c r="I206" s="8">
        <f>IF(H206="",0,IF(H206="優勝",現行XD用点数換算表!$B$3,IF(H206="準優勝",現行XD用点数換算表!$C$3,IF(H206="ベスト4",現行XD用点数換算表!$D$3,現行XD用点数換算表!$E$3))))</f>
        <v>0</v>
      </c>
      <c r="J206" s="12"/>
      <c r="K206" s="8">
        <f>IF(J206="",0,IF(J206="優勝",[5]現行XD用点数換算表!$B$4,IF(J206="準優勝",[5]現行XD用点数換算表!$C$4,IF(J206="ベスト4",[5]現行XD用点数換算表!$D$4,IF(J206="ベスト8",[5]現行XD用点数換算表!$E$4,IF(J206="ベスト16",[5]現行XD用点数換算表!$F$4,IF(J206="ベスト32",[5]現行XD用点数換算表!$G$4,"")))))))</f>
        <v>0</v>
      </c>
      <c r="L206" s="12"/>
      <c r="M206" s="8">
        <f>IF(L206="",0,IF(L206="優勝",現行XD用点数換算表!$B$5,IF(L206="準優勝",現行XD用点数換算表!$C$5,IF(L206="ベスト4",現行XD用点数換算表!$D$5,IF(L206="ベスト8",現行XD用点数換算表!$E$5,IF(L206="ベスト16",現行XD用点数換算表!$F$5,IF(L206="ベスト32",現行XD用点数換算表!$G$5,"")))))))</f>
        <v>0</v>
      </c>
      <c r="N206" s="12"/>
      <c r="O206" s="8">
        <f>IF(N206="",0,IF(N206="優勝",現行XD用点数換算表!$B$6,IF(N206="準優勝",現行XD用点数換算表!$C$6,IF(N206="ベスト4",現行XD用点数換算表!$D$6,IF(N206="ベスト8",現行XD用点数換算表!$E$6,IF(N206="ベスト16",現行XD用点数換算表!$F$6,IF(N206="ベスト32",現行XD用点数換算表!$G$6,"")))))))</f>
        <v>0</v>
      </c>
      <c r="P206" s="12"/>
      <c r="Q206" s="8">
        <f>IF(P206="",0,IF(P206="優勝",現行XD用点数換算表!$B$7,IF(P206="準優勝",現行XD用点数換算表!$C$7,IF(P206="ベスト4",現行XD用点数換算表!$D$7,IF(P206="ベスト8",現行XD用点数換算表!$E$7,現行XD用点数換算表!$F$7)))))</f>
        <v>0</v>
      </c>
      <c r="R206" s="12"/>
      <c r="S206" s="8">
        <f>IF(R206="",0,IF(R206="優勝",現行XD用点数換算表!$B$8,IF(R206="準優勝",現行XD用点数換算表!$C$8,IF(R206="ベスト4",現行XD用点数換算表!$D$8,IF(R206="ベスト8",現行XD用点数換算表!$E$8,現行XD用点数換算表!$F$8)))))</f>
        <v>0</v>
      </c>
      <c r="T206" s="12"/>
      <c r="U206" s="14">
        <f>IF(T206="",0,IF(T206="優勝",現行XD用点数換算表!$B$13,IF(T206="準優勝",現行XD用点数換算表!$C$13,IF(T206="ベスト4",現行XD用点数換算表!$D$13,現行XD用点数換算表!$E$13))))</f>
        <v>0</v>
      </c>
      <c r="V206" s="12"/>
      <c r="W206" s="8">
        <f>IF(V206="",0,IF(V206="優勝",現行XD用点数換算表!$B$14,IF(V206="準優勝",現行XD用点数換算表!$C$14,IF(V206="ベスト4",現行XD用点数換算表!$D$14,現行XD用点数換算表!$E$14))))</f>
        <v>0</v>
      </c>
      <c r="X206" s="12"/>
      <c r="Y206" s="8">
        <f>IF(X206="",0,IF(X206="優勝",[5]現行XD用点数換算表!$B$15,IF(X206="準優勝",[5]現行XD用点数換算表!$C$15,IF(X206="ベスト4",[5]現行XD用点数換算表!$D$15,IF(X206="ベスト8",[5]現行XD用点数換算表!$E$15,IF(X206="ベスト16",[5]現行XD用点数換算表!$F$15,IF(X206="ベスト32",[5]現行XD用点数換算表!$G$15,"")))))))</f>
        <v>0</v>
      </c>
      <c r="Z206" s="12"/>
      <c r="AA206" s="8">
        <f>IF(Z206="",0,IF(Z206="優勝",現行XD用点数換算表!$B$16,IF(Z206="準優勝",現行XD用点数換算表!$C$16,IF(Z206="ベスト4",現行XD用点数換算表!$D$16,IF(Z206="ベスト8",現行XD用点数換算表!$E$16,IF(Z206="ベスト16",現行XD用点数換算表!$F$16,IF(Z206="ベスト32",現行XD用点数換算表!$G$16,"")))))))</f>
        <v>0</v>
      </c>
      <c r="AB206" s="12"/>
      <c r="AC206" s="8">
        <f>IF(AB206="",0,IF(AB206="優勝",現行XD用点数換算表!$B$17,IF(AB206="準優勝",現行XD用点数換算表!$C$17,IF(AB206="ベスト4",現行XD用点数換算表!$D$17,IF(AB206="ベスト8",現行XD用点数換算表!$E$17,IF(AB206="ベスト16",現行XD用点数換算表!$F$17,IF(AB206="ベスト32",現行XD用点数換算表!$G$17,"")))))))</f>
        <v>0</v>
      </c>
      <c r="AD206" s="12"/>
      <c r="AE206" s="8">
        <f>IF(AD206="",0,IF(AD206="優勝",現行XD用点数換算表!$B$18,IF(AD206="準優勝",現行XD用点数換算表!$C$18,IF(AD206="ベスト4",現行XD用点数換算表!$D$18,IF(AD206="ベスト8",現行XD用点数換算表!$E$18,現行XD用点数換算表!$F$18)))))</f>
        <v>0</v>
      </c>
      <c r="AF206" s="12"/>
      <c r="AG206" s="8">
        <f>IF(AF206="",0,IF(AF206="優勝",現行XD用点数換算表!$B$19,IF(AF206="準優勝",現行XD用点数換算表!$C$19,IF(AF206="ベスト4",現行XD用点数換算表!$D$19,IF(AF206="ベスト8",現行XD用点数換算表!$E$19,現行XD用点数換算表!$F$19)))))</f>
        <v>0</v>
      </c>
      <c r="AH206" s="8">
        <f t="shared" si="7"/>
        <v>0</v>
      </c>
    </row>
    <row r="207" spans="1:34" ht="15" customHeight="1" x14ac:dyDescent="0.55000000000000004">
      <c r="A207" s="12"/>
      <c r="B207" s="12"/>
      <c r="C207" s="12"/>
      <c r="D207" s="12"/>
      <c r="E207" s="12"/>
      <c r="F207" s="12"/>
      <c r="G207" s="13">
        <f>IF(F207="",0,IF(F207="優勝",現行XD用点数換算表!$B$2,IF(F207="準優勝",現行XD用点数換算表!$C$2,IF(F207="ベスト4",現行XD用点数換算表!$D$2,現行XD用点数換算表!$E$2))))</f>
        <v>0</v>
      </c>
      <c r="H207" s="12"/>
      <c r="I207" s="8">
        <f>IF(H207="",0,IF(H207="優勝",現行XD用点数換算表!$B$3,IF(H207="準優勝",現行XD用点数換算表!$C$3,IF(H207="ベスト4",現行XD用点数換算表!$D$3,現行XD用点数換算表!$E$3))))</f>
        <v>0</v>
      </c>
      <c r="J207" s="12"/>
      <c r="K207" s="8">
        <f>IF(J207="",0,IF(J207="優勝",[5]現行XD用点数換算表!$B$4,IF(J207="準優勝",[5]現行XD用点数換算表!$C$4,IF(J207="ベスト4",[5]現行XD用点数換算表!$D$4,IF(J207="ベスト8",[5]現行XD用点数換算表!$E$4,IF(J207="ベスト16",[5]現行XD用点数換算表!$F$4,IF(J207="ベスト32",[5]現行XD用点数換算表!$G$4,"")))))))</f>
        <v>0</v>
      </c>
      <c r="L207" s="12"/>
      <c r="M207" s="8">
        <f>IF(L207="",0,IF(L207="優勝",現行XD用点数換算表!$B$5,IF(L207="準優勝",現行XD用点数換算表!$C$5,IF(L207="ベスト4",現行XD用点数換算表!$D$5,IF(L207="ベスト8",現行XD用点数換算表!$E$5,IF(L207="ベスト16",現行XD用点数換算表!$F$5,IF(L207="ベスト32",現行XD用点数換算表!$G$5,"")))))))</f>
        <v>0</v>
      </c>
      <c r="N207" s="12"/>
      <c r="O207" s="8">
        <f>IF(N207="",0,IF(N207="優勝",現行XD用点数換算表!$B$6,IF(N207="準優勝",現行XD用点数換算表!$C$6,IF(N207="ベスト4",現行XD用点数換算表!$D$6,IF(N207="ベスト8",現行XD用点数換算表!$E$6,IF(N207="ベスト16",現行XD用点数換算表!$F$6,IF(N207="ベスト32",現行XD用点数換算表!$G$6,"")))))))</f>
        <v>0</v>
      </c>
      <c r="P207" s="12"/>
      <c r="Q207" s="8">
        <f>IF(P207="",0,IF(P207="優勝",現行XD用点数換算表!$B$7,IF(P207="準優勝",現行XD用点数換算表!$C$7,IF(P207="ベスト4",現行XD用点数換算表!$D$7,IF(P207="ベスト8",現行XD用点数換算表!$E$7,現行XD用点数換算表!$F$7)))))</f>
        <v>0</v>
      </c>
      <c r="R207" s="12"/>
      <c r="S207" s="8">
        <f>IF(R207="",0,IF(R207="優勝",現行XD用点数換算表!$B$8,IF(R207="準優勝",現行XD用点数換算表!$C$8,IF(R207="ベスト4",現行XD用点数換算表!$D$8,IF(R207="ベスト8",現行XD用点数換算表!$E$8,現行XD用点数換算表!$F$8)))))</f>
        <v>0</v>
      </c>
      <c r="T207" s="12"/>
      <c r="U207" s="14">
        <f>IF(T207="",0,IF(T207="優勝",現行XD用点数換算表!$B$13,IF(T207="準優勝",現行XD用点数換算表!$C$13,IF(T207="ベスト4",現行XD用点数換算表!$D$13,現行XD用点数換算表!$E$13))))</f>
        <v>0</v>
      </c>
      <c r="V207" s="12"/>
      <c r="W207" s="8">
        <f>IF(V207="",0,IF(V207="優勝",現行XD用点数換算表!$B$14,IF(V207="準優勝",現行XD用点数換算表!$C$14,IF(V207="ベスト4",現行XD用点数換算表!$D$14,現行XD用点数換算表!$E$14))))</f>
        <v>0</v>
      </c>
      <c r="X207" s="12"/>
      <c r="Y207" s="8">
        <f>IF(X207="",0,IF(X207="優勝",[5]現行XD用点数換算表!$B$15,IF(X207="準優勝",[5]現行XD用点数換算表!$C$15,IF(X207="ベスト4",[5]現行XD用点数換算表!$D$15,IF(X207="ベスト8",[5]現行XD用点数換算表!$E$15,IF(X207="ベスト16",[5]現行XD用点数換算表!$F$15,IF(X207="ベスト32",[5]現行XD用点数換算表!$G$15,"")))))))</f>
        <v>0</v>
      </c>
      <c r="Z207" s="12"/>
      <c r="AA207" s="8">
        <f>IF(Z207="",0,IF(Z207="優勝",現行XD用点数換算表!$B$16,IF(Z207="準優勝",現行XD用点数換算表!$C$16,IF(Z207="ベスト4",現行XD用点数換算表!$D$16,IF(Z207="ベスト8",現行XD用点数換算表!$E$16,IF(Z207="ベスト16",現行XD用点数換算表!$F$16,IF(Z207="ベスト32",現行XD用点数換算表!$G$16,"")))))))</f>
        <v>0</v>
      </c>
      <c r="AB207" s="12"/>
      <c r="AC207" s="8">
        <f>IF(AB207="",0,IF(AB207="優勝",現行XD用点数換算表!$B$17,IF(AB207="準優勝",現行XD用点数換算表!$C$17,IF(AB207="ベスト4",現行XD用点数換算表!$D$17,IF(AB207="ベスト8",現行XD用点数換算表!$E$17,IF(AB207="ベスト16",現行XD用点数換算表!$F$17,IF(AB207="ベスト32",現行XD用点数換算表!$G$17,"")))))))</f>
        <v>0</v>
      </c>
      <c r="AD207" s="12"/>
      <c r="AE207" s="8">
        <f>IF(AD207="",0,IF(AD207="優勝",現行XD用点数換算表!$B$18,IF(AD207="準優勝",現行XD用点数換算表!$C$18,IF(AD207="ベスト4",現行XD用点数換算表!$D$18,IF(AD207="ベスト8",現行XD用点数換算表!$E$18,現行XD用点数換算表!$F$18)))))</f>
        <v>0</v>
      </c>
      <c r="AF207" s="12"/>
      <c r="AG207" s="8">
        <f>IF(AF207="",0,IF(AF207="優勝",現行XD用点数換算表!$B$19,IF(AF207="準優勝",現行XD用点数換算表!$C$19,IF(AF207="ベスト4",現行XD用点数換算表!$D$19,IF(AF207="ベスト8",現行XD用点数換算表!$E$19,現行XD用点数換算表!$F$19)))))</f>
        <v>0</v>
      </c>
      <c r="AH207" s="8">
        <f t="shared" si="7"/>
        <v>0</v>
      </c>
    </row>
    <row r="208" spans="1:34" ht="15" customHeight="1" x14ac:dyDescent="0.55000000000000004">
      <c r="A208" s="12"/>
      <c r="B208" s="12"/>
      <c r="C208" s="12"/>
      <c r="D208" s="12"/>
      <c r="E208" s="12"/>
      <c r="F208" s="12"/>
      <c r="G208" s="13">
        <f>IF(F208="",0,IF(F208="優勝",現行XD用点数換算表!$B$2,IF(F208="準優勝",現行XD用点数換算表!$C$2,IF(F208="ベスト4",現行XD用点数換算表!$D$2,現行XD用点数換算表!$E$2))))</f>
        <v>0</v>
      </c>
      <c r="H208" s="12"/>
      <c r="I208" s="8">
        <f>IF(H208="",0,IF(H208="優勝",現行XD用点数換算表!$B$3,IF(H208="準優勝",現行XD用点数換算表!$C$3,IF(H208="ベスト4",現行XD用点数換算表!$D$3,現行XD用点数換算表!$E$3))))</f>
        <v>0</v>
      </c>
      <c r="J208" s="12"/>
      <c r="K208" s="8">
        <f>IF(J208="",0,IF(J208="優勝",[5]現行XD用点数換算表!$B$4,IF(J208="準優勝",[5]現行XD用点数換算表!$C$4,IF(J208="ベスト4",[5]現行XD用点数換算表!$D$4,IF(J208="ベスト8",[5]現行XD用点数換算表!$E$4,IF(J208="ベスト16",[5]現行XD用点数換算表!$F$4,IF(J208="ベスト32",[5]現行XD用点数換算表!$G$4,"")))))))</f>
        <v>0</v>
      </c>
      <c r="L208" s="12"/>
      <c r="M208" s="8">
        <f>IF(L208="",0,IF(L208="優勝",現行XD用点数換算表!$B$5,IF(L208="準優勝",現行XD用点数換算表!$C$5,IF(L208="ベスト4",現行XD用点数換算表!$D$5,IF(L208="ベスト8",現行XD用点数換算表!$E$5,IF(L208="ベスト16",現行XD用点数換算表!$F$5,IF(L208="ベスト32",現行XD用点数換算表!$G$5,"")))))))</f>
        <v>0</v>
      </c>
      <c r="N208" s="12"/>
      <c r="O208" s="8">
        <f>IF(N208="",0,IF(N208="優勝",現行XD用点数換算表!$B$6,IF(N208="準優勝",現行XD用点数換算表!$C$6,IF(N208="ベスト4",現行XD用点数換算表!$D$6,IF(N208="ベスト8",現行XD用点数換算表!$E$6,IF(N208="ベスト16",現行XD用点数換算表!$F$6,IF(N208="ベスト32",現行XD用点数換算表!$G$6,"")))))))</f>
        <v>0</v>
      </c>
      <c r="P208" s="12"/>
      <c r="Q208" s="8">
        <f>IF(P208="",0,IF(P208="優勝",現行XD用点数換算表!$B$7,IF(P208="準優勝",現行XD用点数換算表!$C$7,IF(P208="ベスト4",現行XD用点数換算表!$D$7,IF(P208="ベスト8",現行XD用点数換算表!$E$7,現行XD用点数換算表!$F$7)))))</f>
        <v>0</v>
      </c>
      <c r="R208" s="12"/>
      <c r="S208" s="8">
        <f>IF(R208="",0,IF(R208="優勝",現行XD用点数換算表!$B$8,IF(R208="準優勝",現行XD用点数換算表!$C$8,IF(R208="ベスト4",現行XD用点数換算表!$D$8,IF(R208="ベスト8",現行XD用点数換算表!$E$8,現行XD用点数換算表!$F$8)))))</f>
        <v>0</v>
      </c>
      <c r="T208" s="12"/>
      <c r="U208" s="14">
        <f>IF(T208="",0,IF(T208="優勝",現行XD用点数換算表!$B$13,IF(T208="準優勝",現行XD用点数換算表!$C$13,IF(T208="ベスト4",現行XD用点数換算表!$D$13,現行XD用点数換算表!$E$13))))</f>
        <v>0</v>
      </c>
      <c r="V208" s="12"/>
      <c r="W208" s="8">
        <f>IF(V208="",0,IF(V208="優勝",現行XD用点数換算表!$B$14,IF(V208="準優勝",現行XD用点数換算表!$C$14,IF(V208="ベスト4",現行XD用点数換算表!$D$14,現行XD用点数換算表!$E$14))))</f>
        <v>0</v>
      </c>
      <c r="X208" s="12"/>
      <c r="Y208" s="8">
        <f>IF(X208="",0,IF(X208="優勝",[5]現行XD用点数換算表!$B$15,IF(X208="準優勝",[5]現行XD用点数換算表!$C$15,IF(X208="ベスト4",[5]現行XD用点数換算表!$D$15,IF(X208="ベスト8",[5]現行XD用点数換算表!$E$15,IF(X208="ベスト16",[5]現行XD用点数換算表!$F$15,IF(X208="ベスト32",[5]現行XD用点数換算表!$G$15,"")))))))</f>
        <v>0</v>
      </c>
      <c r="Z208" s="12"/>
      <c r="AA208" s="8">
        <f>IF(Z208="",0,IF(Z208="優勝",現行XD用点数換算表!$B$16,IF(Z208="準優勝",現行XD用点数換算表!$C$16,IF(Z208="ベスト4",現行XD用点数換算表!$D$16,IF(Z208="ベスト8",現行XD用点数換算表!$E$16,IF(Z208="ベスト16",現行XD用点数換算表!$F$16,IF(Z208="ベスト32",現行XD用点数換算表!$G$16,"")))))))</f>
        <v>0</v>
      </c>
      <c r="AB208" s="12"/>
      <c r="AC208" s="8">
        <f>IF(AB208="",0,IF(AB208="優勝",現行XD用点数換算表!$B$17,IF(AB208="準優勝",現行XD用点数換算表!$C$17,IF(AB208="ベスト4",現行XD用点数換算表!$D$17,IF(AB208="ベスト8",現行XD用点数換算表!$E$17,IF(AB208="ベスト16",現行XD用点数換算表!$F$17,IF(AB208="ベスト32",現行XD用点数換算表!$G$17,"")))))))</f>
        <v>0</v>
      </c>
      <c r="AD208" s="12"/>
      <c r="AE208" s="8">
        <f>IF(AD208="",0,IF(AD208="優勝",現行XD用点数換算表!$B$18,IF(AD208="準優勝",現行XD用点数換算表!$C$18,IF(AD208="ベスト4",現行XD用点数換算表!$D$18,IF(AD208="ベスト8",現行XD用点数換算表!$E$18,現行XD用点数換算表!$F$18)))))</f>
        <v>0</v>
      </c>
      <c r="AF208" s="12"/>
      <c r="AG208" s="8">
        <f>IF(AF208="",0,IF(AF208="優勝",現行XD用点数換算表!$B$19,IF(AF208="準優勝",現行XD用点数換算表!$C$19,IF(AF208="ベスト4",現行XD用点数換算表!$D$19,IF(AF208="ベスト8",現行XD用点数換算表!$E$19,現行XD用点数換算表!$F$19)))))</f>
        <v>0</v>
      </c>
      <c r="AH208" s="8">
        <f t="shared" si="7"/>
        <v>0</v>
      </c>
    </row>
    <row r="209" spans="1:34" ht="15" customHeight="1" x14ac:dyDescent="0.55000000000000004">
      <c r="A209" s="12"/>
      <c r="B209" s="12"/>
      <c r="C209" s="12"/>
      <c r="D209" s="12"/>
      <c r="E209" s="12"/>
      <c r="F209" s="12"/>
      <c r="G209" s="13">
        <f>IF(F209="",0,IF(F209="優勝",現行XD用点数換算表!$B$2,IF(F209="準優勝",現行XD用点数換算表!$C$2,IF(F209="ベスト4",現行XD用点数換算表!$D$2,現行XD用点数換算表!$E$2))))</f>
        <v>0</v>
      </c>
      <c r="H209" s="12"/>
      <c r="I209" s="8">
        <f>IF(H209="",0,IF(H209="優勝",現行XD用点数換算表!$B$3,IF(H209="準優勝",現行XD用点数換算表!$C$3,IF(H209="ベスト4",現行XD用点数換算表!$D$3,現行XD用点数換算表!$E$3))))</f>
        <v>0</v>
      </c>
      <c r="J209" s="12"/>
      <c r="K209" s="8">
        <f>IF(J209="",0,IF(J209="優勝",[5]現行XD用点数換算表!$B$4,IF(J209="準優勝",[5]現行XD用点数換算表!$C$4,IF(J209="ベスト4",[5]現行XD用点数換算表!$D$4,IF(J209="ベスト8",[5]現行XD用点数換算表!$E$4,IF(J209="ベスト16",[5]現行XD用点数換算表!$F$4,IF(J209="ベスト32",[5]現行XD用点数換算表!$G$4,"")))))))</f>
        <v>0</v>
      </c>
      <c r="L209" s="12"/>
      <c r="M209" s="8">
        <f>IF(L209="",0,IF(L209="優勝",現行XD用点数換算表!$B$5,IF(L209="準優勝",現行XD用点数換算表!$C$5,IF(L209="ベスト4",現行XD用点数換算表!$D$5,IF(L209="ベスト8",現行XD用点数換算表!$E$5,IF(L209="ベスト16",現行XD用点数換算表!$F$5,IF(L209="ベスト32",現行XD用点数換算表!$G$5,"")))))))</f>
        <v>0</v>
      </c>
      <c r="N209" s="12"/>
      <c r="O209" s="8">
        <f>IF(N209="",0,IF(N209="優勝",現行XD用点数換算表!$B$6,IF(N209="準優勝",現行XD用点数換算表!$C$6,IF(N209="ベスト4",現行XD用点数換算表!$D$6,IF(N209="ベスト8",現行XD用点数換算表!$E$6,IF(N209="ベスト16",現行XD用点数換算表!$F$6,IF(N209="ベスト32",現行XD用点数換算表!$G$6,"")))))))</f>
        <v>0</v>
      </c>
      <c r="P209" s="12"/>
      <c r="Q209" s="8">
        <f>IF(P209="",0,IF(P209="優勝",現行XD用点数換算表!$B$7,IF(P209="準優勝",現行XD用点数換算表!$C$7,IF(P209="ベスト4",現行XD用点数換算表!$D$7,IF(P209="ベスト8",現行XD用点数換算表!$E$7,現行XD用点数換算表!$F$7)))))</f>
        <v>0</v>
      </c>
      <c r="R209" s="12"/>
      <c r="S209" s="8">
        <f>IF(R209="",0,IF(R209="優勝",現行XD用点数換算表!$B$8,IF(R209="準優勝",現行XD用点数換算表!$C$8,IF(R209="ベスト4",現行XD用点数換算表!$D$8,IF(R209="ベスト8",現行XD用点数換算表!$E$8,現行XD用点数換算表!$F$8)))))</f>
        <v>0</v>
      </c>
      <c r="T209" s="12"/>
      <c r="U209" s="14">
        <f>IF(T209="",0,IF(T209="優勝",現行XD用点数換算表!$B$13,IF(T209="準優勝",現行XD用点数換算表!$C$13,IF(T209="ベスト4",現行XD用点数換算表!$D$13,現行XD用点数換算表!$E$13))))</f>
        <v>0</v>
      </c>
      <c r="V209" s="12"/>
      <c r="W209" s="8">
        <f>IF(V209="",0,IF(V209="優勝",現行XD用点数換算表!$B$14,IF(V209="準優勝",現行XD用点数換算表!$C$14,IF(V209="ベスト4",現行XD用点数換算表!$D$14,現行XD用点数換算表!$E$14))))</f>
        <v>0</v>
      </c>
      <c r="X209" s="12"/>
      <c r="Y209" s="8">
        <f>IF(X209="",0,IF(X209="優勝",[5]現行XD用点数換算表!$B$15,IF(X209="準優勝",[5]現行XD用点数換算表!$C$15,IF(X209="ベスト4",[5]現行XD用点数換算表!$D$15,IF(X209="ベスト8",[5]現行XD用点数換算表!$E$15,IF(X209="ベスト16",[5]現行XD用点数換算表!$F$15,IF(X209="ベスト32",[5]現行XD用点数換算表!$G$15,"")))))))</f>
        <v>0</v>
      </c>
      <c r="Z209" s="12"/>
      <c r="AA209" s="8">
        <f>IF(Z209="",0,IF(Z209="優勝",現行XD用点数換算表!$B$16,IF(Z209="準優勝",現行XD用点数換算表!$C$16,IF(Z209="ベスト4",現行XD用点数換算表!$D$16,IF(Z209="ベスト8",現行XD用点数換算表!$E$16,IF(Z209="ベスト16",現行XD用点数換算表!$F$16,IF(Z209="ベスト32",現行XD用点数換算表!$G$16,"")))))))</f>
        <v>0</v>
      </c>
      <c r="AB209" s="12"/>
      <c r="AC209" s="8">
        <f>IF(AB209="",0,IF(AB209="優勝",現行XD用点数換算表!$B$17,IF(AB209="準優勝",現行XD用点数換算表!$C$17,IF(AB209="ベスト4",現行XD用点数換算表!$D$17,IF(AB209="ベスト8",現行XD用点数換算表!$E$17,IF(AB209="ベスト16",現行XD用点数換算表!$F$17,IF(AB209="ベスト32",現行XD用点数換算表!$G$17,"")))))))</f>
        <v>0</v>
      </c>
      <c r="AD209" s="12"/>
      <c r="AE209" s="8">
        <f>IF(AD209="",0,IF(AD209="優勝",現行XD用点数換算表!$B$18,IF(AD209="準優勝",現行XD用点数換算表!$C$18,IF(AD209="ベスト4",現行XD用点数換算表!$D$18,IF(AD209="ベスト8",現行XD用点数換算表!$E$18,現行XD用点数換算表!$F$18)))))</f>
        <v>0</v>
      </c>
      <c r="AF209" s="12"/>
      <c r="AG209" s="8">
        <f>IF(AF209="",0,IF(AF209="優勝",現行XD用点数換算表!$B$19,IF(AF209="準優勝",現行XD用点数換算表!$C$19,IF(AF209="ベスト4",現行XD用点数換算表!$D$19,IF(AF209="ベスト8",現行XD用点数換算表!$E$19,現行XD用点数換算表!$F$19)))))</f>
        <v>0</v>
      </c>
      <c r="AH209" s="8">
        <f t="shared" si="7"/>
        <v>0</v>
      </c>
    </row>
    <row r="210" spans="1:34" ht="15" customHeight="1" x14ac:dyDescent="0.55000000000000004">
      <c r="A210" s="12"/>
      <c r="B210" s="12"/>
      <c r="C210" s="12"/>
      <c r="D210" s="12"/>
      <c r="E210" s="12"/>
      <c r="F210" s="12"/>
      <c r="G210" s="13">
        <f>IF(F210="",0,IF(F210="優勝",現行XD用点数換算表!$B$2,IF(F210="準優勝",現行XD用点数換算表!$C$2,IF(F210="ベスト4",現行XD用点数換算表!$D$2,現行XD用点数換算表!$E$2))))</f>
        <v>0</v>
      </c>
      <c r="H210" s="12"/>
      <c r="I210" s="8">
        <f>IF(H210="",0,IF(H210="優勝",現行XD用点数換算表!$B$3,IF(H210="準優勝",現行XD用点数換算表!$C$3,IF(H210="ベスト4",現行XD用点数換算表!$D$3,現行XD用点数換算表!$E$3))))</f>
        <v>0</v>
      </c>
      <c r="J210" s="12"/>
      <c r="K210" s="8">
        <f>IF(J210="",0,IF(J210="優勝",[5]現行XD用点数換算表!$B$4,IF(J210="準優勝",[5]現行XD用点数換算表!$C$4,IF(J210="ベスト4",[5]現行XD用点数換算表!$D$4,IF(J210="ベスト8",[5]現行XD用点数換算表!$E$4,IF(J210="ベスト16",[5]現行XD用点数換算表!$F$4,IF(J210="ベスト32",[5]現行XD用点数換算表!$G$4,"")))))))</f>
        <v>0</v>
      </c>
      <c r="L210" s="12"/>
      <c r="M210" s="8">
        <f>IF(L210="",0,IF(L210="優勝",現行XD用点数換算表!$B$5,IF(L210="準優勝",現行XD用点数換算表!$C$5,IF(L210="ベスト4",現行XD用点数換算表!$D$5,IF(L210="ベスト8",現行XD用点数換算表!$E$5,IF(L210="ベスト16",現行XD用点数換算表!$F$5,IF(L210="ベスト32",現行XD用点数換算表!$G$5,"")))))))</f>
        <v>0</v>
      </c>
      <c r="N210" s="12"/>
      <c r="O210" s="8">
        <f>IF(N210="",0,IF(N210="優勝",現行XD用点数換算表!$B$6,IF(N210="準優勝",現行XD用点数換算表!$C$6,IF(N210="ベスト4",現行XD用点数換算表!$D$6,IF(N210="ベスト8",現行XD用点数換算表!$E$6,IF(N210="ベスト16",現行XD用点数換算表!$F$6,IF(N210="ベスト32",現行XD用点数換算表!$G$6,"")))))))</f>
        <v>0</v>
      </c>
      <c r="P210" s="12"/>
      <c r="Q210" s="8">
        <f>IF(P210="",0,IF(P210="優勝",現行XD用点数換算表!$B$7,IF(P210="準優勝",現行XD用点数換算表!$C$7,IF(P210="ベスト4",現行XD用点数換算表!$D$7,IF(P210="ベスト8",現行XD用点数換算表!$E$7,現行XD用点数換算表!$F$7)))))</f>
        <v>0</v>
      </c>
      <c r="R210" s="12"/>
      <c r="S210" s="8">
        <f>IF(R210="",0,IF(R210="優勝",現行XD用点数換算表!$B$8,IF(R210="準優勝",現行XD用点数換算表!$C$8,IF(R210="ベスト4",現行XD用点数換算表!$D$8,IF(R210="ベスト8",現行XD用点数換算表!$E$8,現行XD用点数換算表!$F$8)))))</f>
        <v>0</v>
      </c>
      <c r="T210" s="12"/>
      <c r="U210" s="14">
        <f>IF(T210="",0,IF(T210="優勝",現行XD用点数換算表!$B$13,IF(T210="準優勝",現行XD用点数換算表!$C$13,IF(T210="ベスト4",現行XD用点数換算表!$D$13,現行XD用点数換算表!$E$13))))</f>
        <v>0</v>
      </c>
      <c r="V210" s="12"/>
      <c r="W210" s="8">
        <f>IF(V210="",0,IF(V210="優勝",現行XD用点数換算表!$B$14,IF(V210="準優勝",現行XD用点数換算表!$C$14,IF(V210="ベスト4",現行XD用点数換算表!$D$14,現行XD用点数換算表!$E$14))))</f>
        <v>0</v>
      </c>
      <c r="X210" s="12"/>
      <c r="Y210" s="8">
        <f>IF(X210="",0,IF(X210="優勝",[5]現行XD用点数換算表!$B$15,IF(X210="準優勝",[5]現行XD用点数換算表!$C$15,IF(X210="ベスト4",[5]現行XD用点数換算表!$D$15,IF(X210="ベスト8",[5]現行XD用点数換算表!$E$15,IF(X210="ベスト16",[5]現行XD用点数換算表!$F$15,IF(X210="ベスト32",[5]現行XD用点数換算表!$G$15,"")))))))</f>
        <v>0</v>
      </c>
      <c r="Z210" s="12"/>
      <c r="AA210" s="8">
        <f>IF(Z210="",0,IF(Z210="優勝",現行XD用点数換算表!$B$16,IF(Z210="準優勝",現行XD用点数換算表!$C$16,IF(Z210="ベスト4",現行XD用点数換算表!$D$16,IF(Z210="ベスト8",現行XD用点数換算表!$E$16,IF(Z210="ベスト16",現行XD用点数換算表!$F$16,IF(Z210="ベスト32",現行XD用点数換算表!$G$16,"")))))))</f>
        <v>0</v>
      </c>
      <c r="AB210" s="12"/>
      <c r="AC210" s="8">
        <f>IF(AB210="",0,IF(AB210="優勝",現行XD用点数換算表!$B$17,IF(AB210="準優勝",現行XD用点数換算表!$C$17,IF(AB210="ベスト4",現行XD用点数換算表!$D$17,IF(AB210="ベスト8",現行XD用点数換算表!$E$17,IF(AB210="ベスト16",現行XD用点数換算表!$F$17,IF(AB210="ベスト32",現行XD用点数換算表!$G$17,"")))))))</f>
        <v>0</v>
      </c>
      <c r="AD210" s="12"/>
      <c r="AE210" s="8">
        <f>IF(AD210="",0,IF(AD210="優勝",現行XD用点数換算表!$B$18,IF(AD210="準優勝",現行XD用点数換算表!$C$18,IF(AD210="ベスト4",現行XD用点数換算表!$D$18,IF(AD210="ベスト8",現行XD用点数換算表!$E$18,現行XD用点数換算表!$F$18)))))</f>
        <v>0</v>
      </c>
      <c r="AF210" s="12"/>
      <c r="AG210" s="8">
        <f>IF(AF210="",0,IF(AF210="優勝",現行XD用点数換算表!$B$19,IF(AF210="準優勝",現行XD用点数換算表!$C$19,IF(AF210="ベスト4",現行XD用点数換算表!$D$19,IF(AF210="ベスト8",現行XD用点数換算表!$E$19,現行XD用点数換算表!$F$19)))))</f>
        <v>0</v>
      </c>
      <c r="AH210" s="8">
        <f t="shared" si="7"/>
        <v>0</v>
      </c>
    </row>
    <row r="211" spans="1:34" ht="15" customHeight="1" x14ac:dyDescent="0.55000000000000004">
      <c r="A211" s="12"/>
      <c r="B211" s="12"/>
      <c r="C211" s="12"/>
      <c r="D211" s="12"/>
      <c r="E211" s="12"/>
      <c r="F211" s="12"/>
      <c r="G211" s="13">
        <f>IF(F211="",0,IF(F211="優勝",現行XD用点数換算表!$B$2,IF(F211="準優勝",現行XD用点数換算表!$C$2,IF(F211="ベスト4",現行XD用点数換算表!$D$2,現行XD用点数換算表!$E$2))))</f>
        <v>0</v>
      </c>
      <c r="H211" s="12"/>
      <c r="I211" s="8">
        <f>IF(H211="",0,IF(H211="優勝",現行XD用点数換算表!$B$3,IF(H211="準優勝",現行XD用点数換算表!$C$3,IF(H211="ベスト4",現行XD用点数換算表!$D$3,現行XD用点数換算表!$E$3))))</f>
        <v>0</v>
      </c>
      <c r="J211" s="12"/>
      <c r="K211" s="8">
        <f>IF(J211="",0,IF(J211="優勝",[5]現行XD用点数換算表!$B$4,IF(J211="準優勝",[5]現行XD用点数換算表!$C$4,IF(J211="ベスト4",[5]現行XD用点数換算表!$D$4,IF(J211="ベスト8",[5]現行XD用点数換算表!$E$4,IF(J211="ベスト16",[5]現行XD用点数換算表!$F$4,IF(J211="ベスト32",[5]現行XD用点数換算表!$G$4,"")))))))</f>
        <v>0</v>
      </c>
      <c r="L211" s="12"/>
      <c r="M211" s="8">
        <f>IF(L211="",0,IF(L211="優勝",現行XD用点数換算表!$B$5,IF(L211="準優勝",現行XD用点数換算表!$C$5,IF(L211="ベスト4",現行XD用点数換算表!$D$5,IF(L211="ベスト8",現行XD用点数換算表!$E$5,IF(L211="ベスト16",現行XD用点数換算表!$F$5,IF(L211="ベスト32",現行XD用点数換算表!$G$5,"")))))))</f>
        <v>0</v>
      </c>
      <c r="N211" s="12"/>
      <c r="O211" s="8">
        <f>IF(N211="",0,IF(N211="優勝",現行XD用点数換算表!$B$6,IF(N211="準優勝",現行XD用点数換算表!$C$6,IF(N211="ベスト4",現行XD用点数換算表!$D$6,IF(N211="ベスト8",現行XD用点数換算表!$E$6,IF(N211="ベスト16",現行XD用点数換算表!$F$6,IF(N211="ベスト32",現行XD用点数換算表!$G$6,"")))))))</f>
        <v>0</v>
      </c>
      <c r="P211" s="12"/>
      <c r="Q211" s="8">
        <f>IF(P211="",0,IF(P211="優勝",現行XD用点数換算表!$B$7,IF(P211="準優勝",現行XD用点数換算表!$C$7,IF(P211="ベスト4",現行XD用点数換算表!$D$7,IF(P211="ベスト8",現行XD用点数換算表!$E$7,現行XD用点数換算表!$F$7)))))</f>
        <v>0</v>
      </c>
      <c r="R211" s="12"/>
      <c r="S211" s="8">
        <f>IF(R211="",0,IF(R211="優勝",現行XD用点数換算表!$B$8,IF(R211="準優勝",現行XD用点数換算表!$C$8,IF(R211="ベスト4",現行XD用点数換算表!$D$8,IF(R211="ベスト8",現行XD用点数換算表!$E$8,現行XD用点数換算表!$F$8)))))</f>
        <v>0</v>
      </c>
      <c r="T211" s="12"/>
      <c r="U211" s="14">
        <f>IF(T211="",0,IF(T211="優勝",現行XD用点数換算表!$B$13,IF(T211="準優勝",現行XD用点数換算表!$C$13,IF(T211="ベスト4",現行XD用点数換算表!$D$13,現行XD用点数換算表!$E$13))))</f>
        <v>0</v>
      </c>
      <c r="V211" s="12"/>
      <c r="W211" s="8">
        <f>IF(V211="",0,IF(V211="優勝",現行XD用点数換算表!$B$14,IF(V211="準優勝",現行XD用点数換算表!$C$14,IF(V211="ベスト4",現行XD用点数換算表!$D$14,現行XD用点数換算表!$E$14))))</f>
        <v>0</v>
      </c>
      <c r="X211" s="12"/>
      <c r="Y211" s="8">
        <f>IF(X211="",0,IF(X211="優勝",[5]現行XD用点数換算表!$B$15,IF(X211="準優勝",[5]現行XD用点数換算表!$C$15,IF(X211="ベスト4",[5]現行XD用点数換算表!$D$15,IF(X211="ベスト8",[5]現行XD用点数換算表!$E$15,IF(X211="ベスト16",[5]現行XD用点数換算表!$F$15,IF(X211="ベスト32",[5]現行XD用点数換算表!$G$15,"")))))))</f>
        <v>0</v>
      </c>
      <c r="Z211" s="12"/>
      <c r="AA211" s="8">
        <f>IF(Z211="",0,IF(Z211="優勝",現行XD用点数換算表!$B$16,IF(Z211="準優勝",現行XD用点数換算表!$C$16,IF(Z211="ベスト4",現行XD用点数換算表!$D$16,IF(Z211="ベスト8",現行XD用点数換算表!$E$16,IF(Z211="ベスト16",現行XD用点数換算表!$F$16,IF(Z211="ベスト32",現行XD用点数換算表!$G$16,"")))))))</f>
        <v>0</v>
      </c>
      <c r="AB211" s="12"/>
      <c r="AC211" s="8">
        <f>IF(AB211="",0,IF(AB211="優勝",現行XD用点数換算表!$B$17,IF(AB211="準優勝",現行XD用点数換算表!$C$17,IF(AB211="ベスト4",現行XD用点数換算表!$D$17,IF(AB211="ベスト8",現行XD用点数換算表!$E$17,IF(AB211="ベスト16",現行XD用点数換算表!$F$17,IF(AB211="ベスト32",現行XD用点数換算表!$G$17,"")))))))</f>
        <v>0</v>
      </c>
      <c r="AD211" s="12"/>
      <c r="AE211" s="8">
        <f>IF(AD211="",0,IF(AD211="優勝",現行XD用点数換算表!$B$18,IF(AD211="準優勝",現行XD用点数換算表!$C$18,IF(AD211="ベスト4",現行XD用点数換算表!$D$18,IF(AD211="ベスト8",現行XD用点数換算表!$E$18,現行XD用点数換算表!$F$18)))))</f>
        <v>0</v>
      </c>
      <c r="AF211" s="12"/>
      <c r="AG211" s="8">
        <f>IF(AF211="",0,IF(AF211="優勝",現行XD用点数換算表!$B$19,IF(AF211="準優勝",現行XD用点数換算表!$C$19,IF(AF211="ベスト4",現行XD用点数換算表!$D$19,IF(AF211="ベスト8",現行XD用点数換算表!$E$19,現行XD用点数換算表!$F$19)))))</f>
        <v>0</v>
      </c>
      <c r="AH211" s="8">
        <f t="shared" si="7"/>
        <v>0</v>
      </c>
    </row>
    <row r="212" spans="1:34" ht="15" customHeight="1" x14ac:dyDescent="0.55000000000000004">
      <c r="A212" s="12"/>
      <c r="B212" s="12"/>
      <c r="C212" s="12"/>
      <c r="D212" s="12"/>
      <c r="E212" s="12"/>
      <c r="F212" s="12"/>
      <c r="G212" s="13">
        <f>IF(F212="",0,IF(F212="優勝",現行XD用点数換算表!$B$2,IF(F212="準優勝",現行XD用点数換算表!$C$2,IF(F212="ベスト4",現行XD用点数換算表!$D$2,現行XD用点数換算表!$E$2))))</f>
        <v>0</v>
      </c>
      <c r="H212" s="12"/>
      <c r="I212" s="8">
        <f>IF(H212="",0,IF(H212="優勝",現行XD用点数換算表!$B$3,IF(H212="準優勝",現行XD用点数換算表!$C$3,IF(H212="ベスト4",現行XD用点数換算表!$D$3,現行XD用点数換算表!$E$3))))</f>
        <v>0</v>
      </c>
      <c r="J212" s="12"/>
      <c r="K212" s="8">
        <f>IF(J212="",0,IF(J212="優勝",[5]現行XD用点数換算表!$B$4,IF(J212="準優勝",[5]現行XD用点数換算表!$C$4,IF(J212="ベスト4",[5]現行XD用点数換算表!$D$4,IF(J212="ベスト8",[5]現行XD用点数換算表!$E$4,IF(J212="ベスト16",[5]現行XD用点数換算表!$F$4,IF(J212="ベスト32",[5]現行XD用点数換算表!$G$4,"")))))))</f>
        <v>0</v>
      </c>
      <c r="L212" s="12"/>
      <c r="M212" s="8">
        <f>IF(L212="",0,IF(L212="優勝",現行XD用点数換算表!$B$5,IF(L212="準優勝",現行XD用点数換算表!$C$5,IF(L212="ベスト4",現行XD用点数換算表!$D$5,IF(L212="ベスト8",現行XD用点数換算表!$E$5,IF(L212="ベスト16",現行XD用点数換算表!$F$5,IF(L212="ベスト32",現行XD用点数換算表!$G$5,"")))))))</f>
        <v>0</v>
      </c>
      <c r="N212" s="12"/>
      <c r="O212" s="8">
        <f>IF(N212="",0,IF(N212="優勝",現行XD用点数換算表!$B$6,IF(N212="準優勝",現行XD用点数換算表!$C$6,IF(N212="ベスト4",現行XD用点数換算表!$D$6,IF(N212="ベスト8",現行XD用点数換算表!$E$6,IF(N212="ベスト16",現行XD用点数換算表!$F$6,IF(N212="ベスト32",現行XD用点数換算表!$G$6,"")))))))</f>
        <v>0</v>
      </c>
      <c r="P212" s="12"/>
      <c r="Q212" s="8">
        <f>IF(P212="",0,IF(P212="優勝",現行XD用点数換算表!$B$7,IF(P212="準優勝",現行XD用点数換算表!$C$7,IF(P212="ベスト4",現行XD用点数換算表!$D$7,IF(P212="ベスト8",現行XD用点数換算表!$E$7,現行XD用点数換算表!$F$7)))))</f>
        <v>0</v>
      </c>
      <c r="R212" s="12"/>
      <c r="S212" s="8">
        <f>IF(R212="",0,IF(R212="優勝",現行XD用点数換算表!$B$8,IF(R212="準優勝",現行XD用点数換算表!$C$8,IF(R212="ベスト4",現行XD用点数換算表!$D$8,IF(R212="ベスト8",現行XD用点数換算表!$E$8,現行XD用点数換算表!$F$8)))))</f>
        <v>0</v>
      </c>
      <c r="T212" s="12"/>
      <c r="U212" s="14">
        <f>IF(T212="",0,IF(T212="優勝",現行XD用点数換算表!$B$13,IF(T212="準優勝",現行XD用点数換算表!$C$13,IF(T212="ベスト4",現行XD用点数換算表!$D$13,現行XD用点数換算表!$E$13))))</f>
        <v>0</v>
      </c>
      <c r="V212" s="12"/>
      <c r="W212" s="8">
        <f>IF(V212="",0,IF(V212="優勝",現行XD用点数換算表!$B$14,IF(V212="準優勝",現行XD用点数換算表!$C$14,IF(V212="ベスト4",現行XD用点数換算表!$D$14,現行XD用点数換算表!$E$14))))</f>
        <v>0</v>
      </c>
      <c r="X212" s="12"/>
      <c r="Y212" s="8">
        <f>IF(X212="",0,IF(X212="優勝",[5]現行XD用点数換算表!$B$15,IF(X212="準優勝",[5]現行XD用点数換算表!$C$15,IF(X212="ベスト4",[5]現行XD用点数換算表!$D$15,IF(X212="ベスト8",[5]現行XD用点数換算表!$E$15,IF(X212="ベスト16",[5]現行XD用点数換算表!$F$15,IF(X212="ベスト32",[5]現行XD用点数換算表!$G$15,"")))))))</f>
        <v>0</v>
      </c>
      <c r="Z212" s="12"/>
      <c r="AA212" s="8">
        <f>IF(Z212="",0,IF(Z212="優勝",現行XD用点数換算表!$B$16,IF(Z212="準優勝",現行XD用点数換算表!$C$16,IF(Z212="ベスト4",現行XD用点数換算表!$D$16,IF(Z212="ベスト8",現行XD用点数換算表!$E$16,IF(Z212="ベスト16",現行XD用点数換算表!$F$16,IF(Z212="ベスト32",現行XD用点数換算表!$G$16,"")))))))</f>
        <v>0</v>
      </c>
      <c r="AB212" s="12"/>
      <c r="AC212" s="8">
        <f>IF(AB212="",0,IF(AB212="優勝",現行XD用点数換算表!$B$17,IF(AB212="準優勝",現行XD用点数換算表!$C$17,IF(AB212="ベスト4",現行XD用点数換算表!$D$17,IF(AB212="ベスト8",現行XD用点数換算表!$E$17,IF(AB212="ベスト16",現行XD用点数換算表!$F$17,IF(AB212="ベスト32",現行XD用点数換算表!$G$17,"")))))))</f>
        <v>0</v>
      </c>
      <c r="AD212" s="12"/>
      <c r="AE212" s="8">
        <f>IF(AD212="",0,IF(AD212="優勝",現行XD用点数換算表!$B$18,IF(AD212="準優勝",現行XD用点数換算表!$C$18,IF(AD212="ベスト4",現行XD用点数換算表!$D$18,IF(AD212="ベスト8",現行XD用点数換算表!$E$18,現行XD用点数換算表!$F$18)))))</f>
        <v>0</v>
      </c>
      <c r="AF212" s="12"/>
      <c r="AG212" s="8">
        <f>IF(AF212="",0,IF(AF212="優勝",現行XD用点数換算表!$B$19,IF(AF212="準優勝",現行XD用点数換算表!$C$19,IF(AF212="ベスト4",現行XD用点数換算表!$D$19,IF(AF212="ベスト8",現行XD用点数換算表!$E$19,現行XD用点数換算表!$F$19)))))</f>
        <v>0</v>
      </c>
      <c r="AH212" s="8">
        <f t="shared" si="7"/>
        <v>0</v>
      </c>
    </row>
  </sheetData>
  <sheetProtection selectLockedCells="1"/>
  <sortState xmlns:xlrd2="http://schemas.microsoft.com/office/spreadsheetml/2017/richdata2" ref="A4:AH87">
    <sortCondition descending="1" ref="AH4:AH87"/>
  </sortState>
  <mergeCells count="22">
    <mergeCell ref="AH1:AH3"/>
    <mergeCell ref="A1:A3"/>
    <mergeCell ref="B1:B3"/>
    <mergeCell ref="C1:C3"/>
    <mergeCell ref="D1:D3"/>
    <mergeCell ref="E1:E3"/>
    <mergeCell ref="F1:S1"/>
    <mergeCell ref="T1:AG1"/>
    <mergeCell ref="F2:G2"/>
    <mergeCell ref="H2:I2"/>
    <mergeCell ref="J2:K2"/>
    <mergeCell ref="L2:M2"/>
    <mergeCell ref="N2:O2"/>
    <mergeCell ref="P2:Q2"/>
    <mergeCell ref="R2:S2"/>
    <mergeCell ref="T2:U2"/>
    <mergeCell ref="AF2:AG2"/>
    <mergeCell ref="V2:W2"/>
    <mergeCell ref="X2:Y2"/>
    <mergeCell ref="Z2:AA2"/>
    <mergeCell ref="AB2:AC2"/>
    <mergeCell ref="AD2:AE2"/>
  </mergeCells>
  <phoneticPr fontId="3"/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現行XD用点数換算表!$B$1:$E$1</xm:f>
          </x14:formula1>
          <xm:sqref>F4:F212 T4:T212</xm:sqref>
        </x14:dataValidation>
        <x14:dataValidation type="list" allowBlank="1" showErrorMessage="1" xr:uid="{00000000-0002-0000-0200-000001000000}">
          <x14:formula1>
            <xm:f>現行XD用点数換算表!$B$1:$E$1</xm:f>
          </x14:formula1>
          <xm:sqref>H4:H212 V4:V212</xm:sqref>
        </x14:dataValidation>
        <x14:dataValidation type="list" allowBlank="1" showErrorMessage="1" xr:uid="{00000000-0002-0000-0200-000002000000}">
          <x14:formula1>
            <xm:f>現行XD用点数換算表!$B$1:$G$1</xm:f>
          </x14:formula1>
          <xm:sqref>J4:J212 L4:L212 N4:N212 X4:X212 Z4:Z212 AB4:AB212</xm:sqref>
        </x14:dataValidation>
        <x14:dataValidation type="list" allowBlank="1" showErrorMessage="1" xr:uid="{00000000-0002-0000-0200-000003000000}">
          <x14:formula1>
            <xm:f>現行XD用点数換算表!$B$1:$F$1</xm:f>
          </x14:formula1>
          <xm:sqref>P4:P212 R4:R212 AD4:AD212 AF4:AF212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228"/>
  <sheetViews>
    <sheetView zoomScale="60" zoomScaleNormal="60" workbookViewId="0">
      <pane xSplit="3" ySplit="3" topLeftCell="D4" activePane="bottomRight" state="frozen"/>
      <selection pane="topRight"/>
      <selection pane="bottomLeft"/>
      <selection pane="bottomRight" activeCell="A4" sqref="A4"/>
    </sheetView>
  </sheetViews>
  <sheetFormatPr defaultColWidth="14.5" defaultRowHeight="15" customHeight="1" x14ac:dyDescent="0.55000000000000004"/>
  <cols>
    <col min="1" max="1" width="10.75" style="10" bestFit="1" customWidth="1"/>
    <col min="2" max="2" width="16.9140625" style="10" bestFit="1" customWidth="1"/>
    <col min="3" max="3" width="5.25" style="10" bestFit="1" customWidth="1"/>
    <col min="4" max="4" width="7" style="10" bestFit="1" customWidth="1"/>
    <col min="5" max="5" width="7" style="10" customWidth="1"/>
    <col min="6" max="6" width="8" style="10" bestFit="1" customWidth="1"/>
    <col min="7" max="7" width="5.25" style="10" bestFit="1" customWidth="1"/>
    <col min="8" max="8" width="8" style="10" bestFit="1" customWidth="1"/>
    <col min="9" max="9" width="5.25" style="10" bestFit="1" customWidth="1"/>
    <col min="10" max="10" width="9" style="10" bestFit="1" customWidth="1"/>
    <col min="11" max="11" width="5.25" style="10" bestFit="1" customWidth="1"/>
    <col min="12" max="12" width="9" style="10" bestFit="1" customWidth="1"/>
    <col min="13" max="13" width="5.25" style="10" bestFit="1" customWidth="1"/>
    <col min="14" max="14" width="9" style="10" bestFit="1" customWidth="1"/>
    <col min="15" max="19" width="5.25" style="10" bestFit="1" customWidth="1"/>
    <col min="20" max="20" width="8" style="10" bestFit="1" customWidth="1"/>
    <col min="21" max="21" width="5.25" style="10" bestFit="1" customWidth="1"/>
    <col min="22" max="22" width="8" style="10" bestFit="1" customWidth="1"/>
    <col min="23" max="23" width="5.25" style="10" bestFit="1" customWidth="1"/>
    <col min="24" max="24" width="9" style="10" bestFit="1" customWidth="1"/>
    <col min="25" max="25" width="5.25" style="10" bestFit="1" customWidth="1"/>
    <col min="26" max="26" width="9" style="10" bestFit="1" customWidth="1"/>
    <col min="27" max="27" width="5.25" style="10" bestFit="1" customWidth="1"/>
    <col min="28" max="28" width="9" style="10" bestFit="1" customWidth="1"/>
    <col min="29" max="33" width="5.25" style="10" bestFit="1" customWidth="1"/>
    <col min="34" max="34" width="4.83203125" style="10" customWidth="1"/>
    <col min="35" max="16384" width="14.5" style="10"/>
  </cols>
  <sheetData>
    <row r="1" spans="1:34" ht="17.25" customHeight="1" x14ac:dyDescent="0.55000000000000004">
      <c r="A1" s="56" t="s">
        <v>15</v>
      </c>
      <c r="B1" s="56" t="s">
        <v>16</v>
      </c>
      <c r="C1" s="56" t="s">
        <v>17</v>
      </c>
      <c r="D1" s="61" t="s">
        <v>18</v>
      </c>
      <c r="E1" s="61" t="s">
        <v>18</v>
      </c>
      <c r="F1" s="48" t="s">
        <v>19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48" t="s">
        <v>20</v>
      </c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50"/>
      <c r="AH1" s="53" t="s">
        <v>21</v>
      </c>
    </row>
    <row r="2" spans="1:34" ht="18" customHeight="1" x14ac:dyDescent="0.55000000000000004">
      <c r="A2" s="60"/>
      <c r="B2" s="60"/>
      <c r="C2" s="60"/>
      <c r="D2" s="61"/>
      <c r="E2" s="61"/>
      <c r="F2" s="51" t="s">
        <v>23</v>
      </c>
      <c r="G2" s="52"/>
      <c r="H2" s="51" t="s">
        <v>7</v>
      </c>
      <c r="I2" s="52"/>
      <c r="J2" s="51" t="s">
        <v>24</v>
      </c>
      <c r="K2" s="52"/>
      <c r="L2" s="51" t="s">
        <v>25</v>
      </c>
      <c r="M2" s="52"/>
      <c r="N2" s="51" t="s">
        <v>26</v>
      </c>
      <c r="O2" s="52"/>
      <c r="P2" s="51" t="s">
        <v>27</v>
      </c>
      <c r="Q2" s="52"/>
      <c r="R2" s="51" t="s">
        <v>28</v>
      </c>
      <c r="S2" s="52"/>
      <c r="T2" s="51" t="s">
        <v>23</v>
      </c>
      <c r="U2" s="52"/>
      <c r="V2" s="51" t="s">
        <v>7</v>
      </c>
      <c r="W2" s="52"/>
      <c r="X2" s="51" t="s">
        <v>24</v>
      </c>
      <c r="Y2" s="52"/>
      <c r="Z2" s="51" t="s">
        <v>25</v>
      </c>
      <c r="AA2" s="52"/>
      <c r="AB2" s="51" t="s">
        <v>26</v>
      </c>
      <c r="AC2" s="52"/>
      <c r="AD2" s="51" t="s">
        <v>27</v>
      </c>
      <c r="AE2" s="52"/>
      <c r="AF2" s="51" t="s">
        <v>28</v>
      </c>
      <c r="AG2" s="52"/>
      <c r="AH2" s="54"/>
    </row>
    <row r="3" spans="1:34" ht="17.25" customHeight="1" x14ac:dyDescent="0.55000000000000004">
      <c r="A3" s="57"/>
      <c r="B3" s="57"/>
      <c r="C3" s="57"/>
      <c r="D3" s="61"/>
      <c r="E3" s="61"/>
      <c r="F3" s="8" t="s">
        <v>29</v>
      </c>
      <c r="G3" s="8" t="s">
        <v>30</v>
      </c>
      <c r="H3" s="8" t="s">
        <v>29</v>
      </c>
      <c r="I3" s="8" t="s">
        <v>30</v>
      </c>
      <c r="J3" s="8" t="s">
        <v>29</v>
      </c>
      <c r="K3" s="8" t="s">
        <v>30</v>
      </c>
      <c r="L3" s="8" t="s">
        <v>29</v>
      </c>
      <c r="M3" s="8" t="s">
        <v>30</v>
      </c>
      <c r="N3" s="8" t="s">
        <v>29</v>
      </c>
      <c r="O3" s="8" t="s">
        <v>30</v>
      </c>
      <c r="P3" s="8" t="s">
        <v>29</v>
      </c>
      <c r="Q3" s="8" t="s">
        <v>30</v>
      </c>
      <c r="R3" s="8" t="s">
        <v>29</v>
      </c>
      <c r="S3" s="8" t="s">
        <v>30</v>
      </c>
      <c r="T3" s="8" t="s">
        <v>29</v>
      </c>
      <c r="U3" s="8" t="s">
        <v>30</v>
      </c>
      <c r="V3" s="8" t="s">
        <v>29</v>
      </c>
      <c r="W3" s="8" t="s">
        <v>30</v>
      </c>
      <c r="X3" s="8" t="s">
        <v>29</v>
      </c>
      <c r="Y3" s="8" t="s">
        <v>30</v>
      </c>
      <c r="Z3" s="8" t="s">
        <v>29</v>
      </c>
      <c r="AA3" s="8" t="s">
        <v>30</v>
      </c>
      <c r="AB3" s="8" t="s">
        <v>29</v>
      </c>
      <c r="AC3" s="8" t="s">
        <v>30</v>
      </c>
      <c r="AD3" s="8" t="s">
        <v>29</v>
      </c>
      <c r="AE3" s="8" t="s">
        <v>30</v>
      </c>
      <c r="AF3" s="8" t="s">
        <v>29</v>
      </c>
      <c r="AG3" s="8" t="s">
        <v>30</v>
      </c>
      <c r="AH3" s="55"/>
    </row>
    <row r="4" spans="1:34" ht="17.25" customHeight="1" x14ac:dyDescent="0.55000000000000004">
      <c r="A4" s="15" t="s">
        <v>111</v>
      </c>
      <c r="B4" s="15" t="s">
        <v>41</v>
      </c>
      <c r="C4" s="15">
        <v>4</v>
      </c>
      <c r="D4" s="37" t="s">
        <v>159</v>
      </c>
      <c r="E4" s="39" t="s">
        <v>160</v>
      </c>
      <c r="F4" s="12"/>
      <c r="G4" s="13">
        <f>IF(F4="",0,IF(F4="優勝",[6]現行XD用点数換算表!$B$2,IF(F4="準優勝",[6]現行XD用点数換算表!$C$2,IF(F4="ベスト4",[6]現行XD用点数換算表!$D$2,[6]現行XD用点数換算表!$E$2))))</f>
        <v>0</v>
      </c>
      <c r="H4" s="12"/>
      <c r="I4" s="8">
        <f>IF(H4="",0,IF(H4="優勝",[6]現行XD用点数換算表!$B$3,IF(H4="準優勝",[6]現行XD用点数換算表!$C$3,IF(H4="ベスト4",[6]現行XD用点数換算表!$D$3,[6]現行XD用点数換算表!$E$3))))</f>
        <v>0</v>
      </c>
      <c r="J4" s="12" t="s">
        <v>4</v>
      </c>
      <c r="K4" s="8">
        <f>IF(J4="",0,IF(J4="優勝",[5]現行XD用点数換算表!$B$4,IF(J4="準優勝",[5]現行XD用点数換算表!$C$4,IF(J4="ベスト4",[5]現行XD用点数換算表!$D$4,IF(J4="ベスト8",[5]現行XD用点数換算表!$E$4,IF(J4="ベスト16",[5]現行XD用点数換算表!$F$4,IF(J4="ベスト32",[5]現行XD用点数換算表!$G$4,"")))))))</f>
        <v>160</v>
      </c>
      <c r="L4" s="12"/>
      <c r="M4" s="8">
        <f>IF(L4="",0,IF(L4="優勝",[6]現行XD用点数換算表!$B$5,IF(L4="準優勝",[6]現行XD用点数換算表!$C$5,IF(L4="ベスト4",[6]現行XD用点数換算表!$D$5,IF(L4="ベスト8",[6]現行XD用点数換算表!$E$5,IF(L4="ベスト16",[6]現行XD用点数換算表!$F$5,IF(L4="ベスト32",[6]現行XD用点数換算表!$G$5,"")))))))</f>
        <v>0</v>
      </c>
      <c r="N4" s="12" t="s">
        <v>4</v>
      </c>
      <c r="O4" s="8">
        <f>IF(N4="",0,IF(N4="優勝",[6]現行XD用点数換算表!$B$6,IF(N4="準優勝",[6]現行XD用点数換算表!$C$6,IF(N4="ベスト4",[6]現行XD用点数換算表!$D$6,IF(N4="ベスト8",[6]現行XD用点数換算表!$E$6,IF(N4="ベスト16",[6]現行XD用点数換算表!$F$6,IF(N4="ベスト32",[6]現行XD用点数換算表!$G$6,"")))))))</f>
        <v>90</v>
      </c>
      <c r="P4" s="12"/>
      <c r="Q4" s="8">
        <f>IF(P4="",0,IF(P4="優勝",[6]現行XD用点数換算表!$B$7,IF(P4="準優勝",[6]現行XD用点数換算表!$C$7,IF(P4="ベスト4",[6]現行XD用点数換算表!$D$7,IF(P4="ベスト8",[6]現行XD用点数換算表!$E$7,[6]現行XD用点数換算表!$F$7)))))</f>
        <v>0</v>
      </c>
      <c r="R4" s="12"/>
      <c r="S4" s="8">
        <f>IF(R4="",0,IF(R4="優勝",[6]現行XD用点数換算表!$B$8,IF(R4="準優勝",[6]現行XD用点数換算表!$C$8,IF(R4="ベスト4",[6]現行XD用点数換算表!$D$8,IF(R4="ベスト8",[6]現行XD用点数換算表!$E$8,[6]現行XD用点数換算表!$F$8)))))</f>
        <v>0</v>
      </c>
      <c r="T4" s="12"/>
      <c r="U4" s="14">
        <f>IF(T4="",0,IF(T4="優勝",[6]現行XD用点数換算表!$B$13,IF(T4="準優勝",[6]現行XD用点数換算表!$C$13,IF(T4="ベスト4",[6]現行XD用点数換算表!$D$13,[6]現行XD用点数換算表!$E$13))))</f>
        <v>0</v>
      </c>
      <c r="V4" s="12"/>
      <c r="W4" s="8">
        <f>IF(V4="",0,IF(V4="優勝",[6]現行XD用点数換算表!$B$14,IF(V4="準優勝",[6]現行XD用点数換算表!$C$14,IF(V4="ベスト4",[6]現行XD用点数換算表!$D$14,[6]現行XD用点数換算表!$E$14))))</f>
        <v>0</v>
      </c>
      <c r="X4" s="12" t="s">
        <v>1</v>
      </c>
      <c r="Y4" s="8">
        <f>IF(X4="",0,IF(X4="優勝",[5]現行XD用点数換算表!$B$15,IF(X4="準優勝",[5]現行XD用点数換算表!$C$15,IF(X4="ベスト4",[5]現行XD用点数換算表!$D$15,IF(X4="ベスト8",[5]現行XD用点数換算表!$E$15,IF(X4="ベスト16",[5]現行XD用点数換算表!$F$15,IF(X4="ベスト32",[5]現行XD用点数換算表!$G$15,"")))))))</f>
        <v>320</v>
      </c>
      <c r="Z4" s="12"/>
      <c r="AA4" s="8">
        <f>IF(Z4="",0,IF(Z4="優勝",[6]現行XD用点数換算表!$B$16,IF(Z4="準優勝",[6]現行XD用点数換算表!$C$16,IF(Z4="ベスト4",[6]現行XD用点数換算表!$D$16,IF(Z4="ベスト8",[6]現行XD用点数換算表!$E$16,IF(Z4="ベスト16",[6]現行XD用点数換算表!$F$16,IF(Z4="ベスト32",[6]現行XD用点数換算表!$G$16,"")))))))</f>
        <v>0</v>
      </c>
      <c r="AB4" s="12" t="s">
        <v>5</v>
      </c>
      <c r="AC4" s="8">
        <f>IF(AB4="",0,IF(AB4="優勝",[6]現行XD用点数換算表!$B$17,IF(AB4="準優勝",[6]現行XD用点数換算表!$C$17,IF(AB4="ベスト4",[6]現行XD用点数換算表!$D$17,IF(AB4="ベスト8",[6]現行XD用点数換算表!$E$17,IF(AB4="ベスト16",[6]現行XD用点数換算表!$F$17,IF(AB4="ベスト32",[6]現行XD用点数換算表!$G$17,"")))))))</f>
        <v>24</v>
      </c>
      <c r="AD4" s="12"/>
      <c r="AE4" s="8">
        <f>IF(AD4="",0,IF(AD4="優勝",[6]現行XD用点数換算表!$B$18,IF(AD4="準優勝",[6]現行XD用点数換算表!$C$18,IF(AD4="ベスト4",[6]現行XD用点数換算表!$D$18,IF(AD4="ベスト8",[6]現行XD用点数換算表!$E$18,[6]現行XD用点数換算表!$F$18)))))</f>
        <v>0</v>
      </c>
      <c r="AF4" s="12"/>
      <c r="AG4" s="8">
        <f>IF(AF4="",0,IF(AF4="優勝",[6]現行XD用点数換算表!$B$19,IF(AF4="準優勝",[6]現行XD用点数換算表!$C$19,IF(AF4="ベスト4",[6]現行XD用点数換算表!$D$19,IF(AF4="ベスト8",[6]現行XD用点数換算表!$E$19,[6]現行XD用点数換算表!$F$19)))))</f>
        <v>0</v>
      </c>
      <c r="AH4" s="8">
        <f t="shared" ref="AH4:AH35" si="0">MAX(G4,I4)+SUM(K4:S4)+MAX(U4,W4)+SUM(Y4:AG4)</f>
        <v>594</v>
      </c>
    </row>
    <row r="5" spans="1:34" ht="17.25" customHeight="1" x14ac:dyDescent="0.55000000000000004">
      <c r="A5" s="12" t="s">
        <v>201</v>
      </c>
      <c r="B5" s="12" t="s">
        <v>190</v>
      </c>
      <c r="C5" s="18">
        <v>3</v>
      </c>
      <c r="D5" s="29" t="s">
        <v>200</v>
      </c>
      <c r="E5" s="40" t="s">
        <v>34</v>
      </c>
      <c r="F5" s="17"/>
      <c r="G5" s="13">
        <f>IF(F5="",0,IF(F5="優勝",[1]現行XD用点数換算表!$B$2,IF(F5="準優勝",[1]現行XD用点数換算表!$C$2,IF(F5="ベスト4",[1]現行XD用点数換算表!$D$2,[1]現行XD用点数換算表!$E$2))))</f>
        <v>0</v>
      </c>
      <c r="H5" s="12"/>
      <c r="I5" s="8">
        <f>IF(H5="",0,IF(H5="優勝",[1]現行XD用点数換算表!$B$3,IF(H5="準優勝",[1]現行XD用点数換算表!$C$3,IF(H5="ベスト4",[1]現行XD用点数換算表!$D$3,[1]現行XD用点数換算表!$E$3))))</f>
        <v>0</v>
      </c>
      <c r="J5" s="12" t="s">
        <v>4</v>
      </c>
      <c r="K5" s="8">
        <f>IF(J5="",0,IF(J5="優勝",[2]現行XD用点数換算表!$B$4,IF(J5="準優勝",[2]現行XD用点数換算表!$C$4,IF(J5="ベスト4",[2]現行XD用点数換算表!$D$4,IF(J5="ベスト8",[2]現行XD用点数換算表!$E$4,IF(J5="ベスト16",[2]現行XD用点数換算表!$F$4,IF(J5="ベスト32",[2]現行XD用点数換算表!$G$4,"")))))))</f>
        <v>160</v>
      </c>
      <c r="L5" s="12"/>
      <c r="M5" s="8">
        <f>IF(L5="",0,IF(L5="優勝",[1]現行XD用点数換算表!$B$5,IF(L5="準優勝",[1]現行XD用点数換算表!$C$5,IF(L5="ベスト4",[1]現行XD用点数換算表!$D$5,IF(L5="ベスト8",[1]現行XD用点数換算表!$E$5,IF(L5="ベスト16",[1]現行XD用点数換算表!$F$5,IF(L5="ベスト32",[1]現行XD用点数換算表!$G$5,"")))))))</f>
        <v>0</v>
      </c>
      <c r="N5" s="12" t="s">
        <v>0</v>
      </c>
      <c r="O5" s="8">
        <f>IF(N5="",0,IF(N5="優勝",[1]現行XD用点数換算表!$B$6,IF(N5="準優勝",[1]現行XD用点数換算表!$C$6,IF(N5="ベスト4",[1]現行XD用点数換算表!$D$6,IF(N5="ベスト8",[1]現行XD用点数換算表!$E$6,IF(N5="ベスト16",[1]現行XD用点数換算表!$F$6,IF(N5="ベスト32",[1]現行XD用点数換算表!$G$6,"")))))))</f>
        <v>250</v>
      </c>
      <c r="P5" s="12"/>
      <c r="Q5" s="8">
        <f>IF(P5="",0,IF(P5="優勝",[1]現行XD用点数換算表!$B$7,IF(P5="準優勝",[1]現行XD用点数換算表!$C$7,IF(P5="ベスト4",[1]現行XD用点数換算表!$D$7,IF(P5="ベスト8",[1]現行XD用点数換算表!$E$7,[1]現行XD用点数換算表!$F$7)))))</f>
        <v>0</v>
      </c>
      <c r="R5" s="12"/>
      <c r="S5" s="8">
        <f>IF(R5="",0,IF(R5="優勝",[1]現行XD用点数換算表!$B$8,IF(R5="準優勝",[1]現行XD用点数換算表!$C$8,IF(R5="ベスト4",[1]現行XD用点数換算表!$D$8,IF(R5="ベスト8",[1]現行XD用点数換算表!$E$8,[1]現行XD用点数換算表!$F$8)))))</f>
        <v>0</v>
      </c>
      <c r="T5" s="12"/>
      <c r="U5" s="14">
        <f>IF(T5="",0,IF(T5="優勝",[1]現行XD用点数換算表!$B$13,IF(T5="準優勝",[1]現行XD用点数換算表!$C$13,IF(T5="ベスト4",[1]現行XD用点数換算表!$D$13,[1]現行XD用点数換算表!$E$13))))</f>
        <v>0</v>
      </c>
      <c r="V5" s="12"/>
      <c r="W5" s="8">
        <f>IF(V5="",0,IF(V5="優勝",[1]現行XD用点数換算表!$B$14,IF(V5="準優勝",[1]現行XD用点数換算表!$C$14,IF(V5="ベスト4",[1]現行XD用点数換算表!$D$14,[1]現行XD用点数換算表!$E$14))))</f>
        <v>0</v>
      </c>
      <c r="X5" s="12"/>
      <c r="Y5" s="8">
        <f>IF(X5="",0,IF(X5="優勝",[2]現行XD用点数換算表!$B$15,IF(X5="準優勝",[2]現行XD用点数換算表!$C$15,IF(X5="ベスト4",[2]現行XD用点数換算表!$D$15,IF(X5="ベスト8",[2]現行XD用点数換算表!$E$15,IF(X5="ベスト16",[2]現行XD用点数換算表!$F$15,IF(X5="ベスト32",[2]現行XD用点数換算表!$G$15,"")))))))</f>
        <v>0</v>
      </c>
      <c r="Z5" s="12"/>
      <c r="AA5" s="8">
        <f>IF(Z5="",0,IF(Z5="優勝",[1]現行XD用点数換算表!$B$16,IF(Z5="準優勝",[1]現行XD用点数換算表!$C$16,IF(Z5="ベスト4",[1]現行XD用点数換算表!$D$16,IF(Z5="ベスト8",[1]現行XD用点数換算表!$E$16,IF(Z5="ベスト16",[1]現行XD用点数換算表!$F$16,IF(Z5="ベスト32",[1]現行XD用点数換算表!$G$16,"")))))))</f>
        <v>0</v>
      </c>
      <c r="AB5" s="12" t="s">
        <v>3</v>
      </c>
      <c r="AC5" s="8">
        <f>IF(AB5="",0,IF(AB5="優勝",[1]現行XD用点数換算表!$B$17,IF(AB5="準優勝",[1]現行XD用点数換算表!$C$17,IF(AB5="ベスト4",[1]現行XD用点数換算表!$D$17,IF(AB5="ベスト8",[1]現行XD用点数換算表!$E$17,IF(AB5="ベスト16",[1]現行XD用点数換算表!$F$17,IF(AB5="ベスト32",[1]現行XD用点数換算表!$G$17,"")))))))</f>
        <v>104</v>
      </c>
      <c r="AD5" s="12"/>
      <c r="AE5" s="8">
        <f>IF(AD5="",0,IF(AD5="優勝",[1]現行XD用点数換算表!$B$18,IF(AD5="準優勝",[1]現行XD用点数換算表!$C$18,IF(AD5="ベスト4",[1]現行XD用点数換算表!$D$18,IF(AD5="ベスト8",[1]現行XD用点数換算表!$E$18,[1]現行XD用点数換算表!$F$18)))))</f>
        <v>0</v>
      </c>
      <c r="AF5" s="12"/>
      <c r="AG5" s="8">
        <f>IF(AF5="",0,IF(AF5="優勝",[1]現行XD用点数換算表!$B$19,IF(AF5="準優勝",[1]現行XD用点数換算表!$C$19,IF(AF5="ベスト4",[1]現行XD用点数換算表!$D$19,IF(AF5="ベスト8",[1]現行XD用点数換算表!$E$19,[1]現行XD用点数換算表!$F$19)))))</f>
        <v>0</v>
      </c>
      <c r="AH5" s="8">
        <f t="shared" si="0"/>
        <v>514</v>
      </c>
    </row>
    <row r="6" spans="1:34" ht="17.25" customHeight="1" x14ac:dyDescent="0.55000000000000004">
      <c r="A6" s="15" t="s">
        <v>112</v>
      </c>
      <c r="B6" s="15" t="s">
        <v>47</v>
      </c>
      <c r="C6" s="16">
        <v>4</v>
      </c>
      <c r="D6" s="25" t="s">
        <v>159</v>
      </c>
      <c r="E6" s="26" t="s">
        <v>160</v>
      </c>
      <c r="F6" s="17"/>
      <c r="G6" s="13">
        <f>IF(F6="",0,IF(F6="優勝",[6]現行XD用点数換算表!$B$2,IF(F6="準優勝",[6]現行XD用点数換算表!$C$2,IF(F6="ベスト4",[6]現行XD用点数換算表!$D$2,[6]現行XD用点数換算表!$E$2))))</f>
        <v>0</v>
      </c>
      <c r="H6" s="12"/>
      <c r="I6" s="8">
        <f>IF(H6="",0,IF(H6="優勝",[6]現行XD用点数換算表!$B$3,IF(H6="準優勝",[6]現行XD用点数換算表!$C$3,IF(H6="ベスト4",[6]現行XD用点数換算表!$D$3,[6]現行XD用点数換算表!$E$3))))</f>
        <v>0</v>
      </c>
      <c r="J6" s="12" t="s">
        <v>5</v>
      </c>
      <c r="K6" s="8">
        <f>IF(J6="",0,IF(J6="優勝",[5]現行XD用点数換算表!$B$4,IF(J6="準優勝",[5]現行XD用点数換算表!$C$4,IF(J6="ベスト4",[5]現行XD用点数換算表!$D$4,IF(J6="ベスト8",[5]現行XD用点数換算表!$E$4,IF(J6="ベスト16",[5]現行XD用点数換算表!$F$4,IF(J6="ベスト32",[5]現行XD用点数換算表!$G$4,"")))))))</f>
        <v>80</v>
      </c>
      <c r="L6" s="12"/>
      <c r="M6" s="8">
        <f>IF(L6="",0,IF(L6="優勝",[6]現行XD用点数換算表!$B$5,IF(L6="準優勝",[6]現行XD用点数換算表!$C$5,IF(L6="ベスト4",[6]現行XD用点数換算表!$D$5,IF(L6="ベスト8",[6]現行XD用点数換算表!$E$5,IF(L6="ベスト16",[6]現行XD用点数換算表!$F$5,IF(L6="ベスト32",[6]現行XD用点数換算表!$G$5,"")))))))</f>
        <v>0</v>
      </c>
      <c r="N6" s="12" t="s">
        <v>2</v>
      </c>
      <c r="O6" s="8">
        <f>IF(N6="",0,IF(N6="優勝",[6]現行XD用点数換算表!$B$6,IF(N6="準優勝",[6]現行XD用点数換算表!$C$6,IF(N6="ベスト4",[6]現行XD用点数換算表!$D$6,IF(N6="ベスト8",[6]現行XD用点数換算表!$E$6,IF(N6="ベスト16",[6]現行XD用点数換算表!$F$6,IF(N6="ベスト32",[6]現行XD用点数換算表!$G$6,"")))))))</f>
        <v>170</v>
      </c>
      <c r="P6" s="12"/>
      <c r="Q6" s="8">
        <f>IF(P6="",0,IF(P6="優勝",[6]現行XD用点数換算表!$B$7,IF(P6="準優勝",[6]現行XD用点数換算表!$C$7,IF(P6="ベスト4",[6]現行XD用点数換算表!$D$7,IF(P6="ベスト8",[6]現行XD用点数換算表!$E$7,[6]現行XD用点数換算表!$F$7)))))</f>
        <v>0</v>
      </c>
      <c r="R6" s="12"/>
      <c r="S6" s="8">
        <f>IF(R6="",0,IF(R6="優勝",[6]現行XD用点数換算表!$B$8,IF(R6="準優勝",[6]現行XD用点数換算表!$C$8,IF(R6="ベスト4",[6]現行XD用点数換算表!$D$8,IF(R6="ベスト8",[6]現行XD用点数換算表!$E$8,[6]現行XD用点数換算表!$F$8)))))</f>
        <v>0</v>
      </c>
      <c r="T6" s="12"/>
      <c r="U6" s="14">
        <f>IF(T6="",0,IF(T6="優勝",[6]現行XD用点数換算表!$B$13,IF(T6="準優勝",[6]現行XD用点数換算表!$C$13,IF(T6="ベスト4",[6]現行XD用点数換算表!$D$13,[6]現行XD用点数換算表!$E$13))))</f>
        <v>0</v>
      </c>
      <c r="V6" s="12"/>
      <c r="W6" s="8">
        <f>IF(V6="",0,IF(V6="優勝",[6]現行XD用点数換算表!$B$14,IF(V6="準優勝",[6]現行XD用点数換算表!$C$14,IF(V6="ベスト4",[6]現行XD用点数換算表!$D$14,[6]現行XD用点数換算表!$E$14))))</f>
        <v>0</v>
      </c>
      <c r="X6" s="12"/>
      <c r="Y6" s="8">
        <f>IF(X6="",0,IF(X6="優勝",[5]現行XD用点数換算表!$B$15,IF(X6="準優勝",[5]現行XD用点数換算表!$C$15,IF(X6="ベスト4",[5]現行XD用点数換算表!$D$15,IF(X6="ベスト8",[5]現行XD用点数換算表!$E$15,IF(X6="ベスト16",[5]現行XD用点数換算表!$F$15,IF(X6="ベスト32",[5]現行XD用点数換算表!$G$15,"")))))))</f>
        <v>0</v>
      </c>
      <c r="Z6" s="12"/>
      <c r="AA6" s="8">
        <f>IF(Z6="",0,IF(Z6="優勝",[6]現行XD用点数換算表!$B$16,IF(Z6="準優勝",[6]現行XD用点数換算表!$C$16,IF(Z6="ベスト4",[6]現行XD用点数換算表!$D$16,IF(Z6="ベスト8",[6]現行XD用点数換算表!$E$16,IF(Z6="ベスト16",[6]現行XD用点数換算表!$F$16,IF(Z6="ベスト32",[6]現行XD用点数換算表!$G$16,"")))))))</f>
        <v>0</v>
      </c>
      <c r="AB6" s="12" t="s">
        <v>1</v>
      </c>
      <c r="AC6" s="8">
        <f>IF(AB6="",0,IF(AB6="優勝",[6]現行XD用点数換算表!$B$17,IF(AB6="準優勝",[6]現行XD用点数換算表!$C$17,IF(AB6="ベスト4",[6]現行XD用点数換算表!$D$17,IF(AB6="ベスト8",[6]現行XD用点数換算表!$E$17,IF(AB6="ベスト16",[6]現行XD用点数換算表!$F$17,IF(AB6="ベスト32",[6]現行XD用点数換算表!$G$17,"")))))))</f>
        <v>168</v>
      </c>
      <c r="AD6" s="12"/>
      <c r="AE6" s="8">
        <f>IF(AD6="",0,IF(AD6="優勝",[6]現行XD用点数換算表!$B$18,IF(AD6="準優勝",[6]現行XD用点数換算表!$C$18,IF(AD6="ベスト4",[6]現行XD用点数換算表!$D$18,IF(AD6="ベスト8",[6]現行XD用点数換算表!$E$18,[6]現行XD用点数換算表!$F$18)))))</f>
        <v>0</v>
      </c>
      <c r="AF6" s="12"/>
      <c r="AG6" s="8">
        <f>IF(AF6="",0,IF(AF6="優勝",[6]現行XD用点数換算表!$B$19,IF(AF6="準優勝",[6]現行XD用点数換算表!$C$19,IF(AF6="ベスト4",[6]現行XD用点数換算表!$D$19,IF(AF6="ベスト8",[6]現行XD用点数換算表!$E$19,[6]現行XD用点数換算表!$F$19)))))</f>
        <v>0</v>
      </c>
      <c r="AH6" s="8">
        <f t="shared" si="0"/>
        <v>418</v>
      </c>
    </row>
    <row r="7" spans="1:34" ht="17.25" customHeight="1" x14ac:dyDescent="0.55000000000000004">
      <c r="A7" s="12" t="s">
        <v>113</v>
      </c>
      <c r="B7" s="12" t="s">
        <v>47</v>
      </c>
      <c r="C7" s="18">
        <v>4</v>
      </c>
      <c r="D7" s="25" t="s">
        <v>159</v>
      </c>
      <c r="E7" s="26" t="s">
        <v>160</v>
      </c>
      <c r="F7" s="17"/>
      <c r="G7" s="13">
        <f>IF(F7="",0,IF(F7="優勝",[6]現行XD用点数換算表!$B$2,IF(F7="準優勝",[6]現行XD用点数換算表!$C$2,IF(F7="ベスト4",[6]現行XD用点数換算表!$D$2,[6]現行XD用点数換算表!$E$2))))</f>
        <v>0</v>
      </c>
      <c r="H7" s="12"/>
      <c r="I7" s="8">
        <f>IF(H7="",0,IF(H7="優勝",[6]現行XD用点数換算表!$B$3,IF(H7="準優勝",[6]現行XD用点数換算表!$C$3,IF(H7="ベスト4",[6]現行XD用点数換算表!$D$3,[6]現行XD用点数換算表!$E$3))))</f>
        <v>0</v>
      </c>
      <c r="J7" s="12" t="s">
        <v>5</v>
      </c>
      <c r="K7" s="8">
        <f>IF(J7="",0,IF(J7="優勝",[5]現行XD用点数換算表!$B$4,IF(J7="準優勝",[5]現行XD用点数換算表!$C$4,IF(J7="ベスト4",[5]現行XD用点数換算表!$D$4,IF(J7="ベスト8",[5]現行XD用点数換算表!$E$4,IF(J7="ベスト16",[5]現行XD用点数換算表!$F$4,IF(J7="ベスト32",[5]現行XD用点数換算表!$G$4,"")))))))</f>
        <v>80</v>
      </c>
      <c r="L7" s="12"/>
      <c r="M7" s="8">
        <f>IF(L7="",0,IF(L7="優勝",[6]現行XD用点数換算表!$B$5,IF(L7="準優勝",[6]現行XD用点数換算表!$C$5,IF(L7="ベスト4",[6]現行XD用点数換算表!$D$5,IF(L7="ベスト8",[6]現行XD用点数換算表!$E$5,IF(L7="ベスト16",[6]現行XD用点数換算表!$F$5,IF(L7="ベスト32",[6]現行XD用点数換算表!$G$5,"")))))))</f>
        <v>0</v>
      </c>
      <c r="N7" s="12" t="s">
        <v>2</v>
      </c>
      <c r="O7" s="8">
        <f>IF(N7="",0,IF(N7="優勝",[6]現行XD用点数換算表!$B$6,IF(N7="準優勝",[6]現行XD用点数換算表!$C$6,IF(N7="ベスト4",[6]現行XD用点数換算表!$D$6,IF(N7="ベスト8",[6]現行XD用点数換算表!$E$6,IF(N7="ベスト16",[6]現行XD用点数換算表!$F$6,IF(N7="ベスト32",[6]現行XD用点数換算表!$G$6,"")))))))</f>
        <v>170</v>
      </c>
      <c r="P7" s="12"/>
      <c r="Q7" s="8">
        <f>IF(P7="",0,IF(P7="優勝",[6]現行XD用点数換算表!$B$7,IF(P7="準優勝",[6]現行XD用点数換算表!$C$7,IF(P7="ベスト4",[6]現行XD用点数換算表!$D$7,IF(P7="ベスト8",[6]現行XD用点数換算表!$E$7,[6]現行XD用点数換算表!$F$7)))))</f>
        <v>0</v>
      </c>
      <c r="R7" s="12"/>
      <c r="S7" s="8">
        <f>IF(R7="",0,IF(R7="優勝",[6]現行XD用点数換算表!$B$8,IF(R7="準優勝",[6]現行XD用点数換算表!$C$8,IF(R7="ベスト4",[6]現行XD用点数換算表!$D$8,IF(R7="ベスト8",[6]現行XD用点数換算表!$E$8,[6]現行XD用点数換算表!$F$8)))))</f>
        <v>0</v>
      </c>
      <c r="T7" s="12"/>
      <c r="U7" s="14">
        <f>IF(T7="",0,IF(T7="優勝",[6]現行XD用点数換算表!$B$13,IF(T7="準優勝",[6]現行XD用点数換算表!$C$13,IF(T7="ベスト4",[6]現行XD用点数換算表!$D$13,[6]現行XD用点数換算表!$E$13))))</f>
        <v>0</v>
      </c>
      <c r="V7" s="12"/>
      <c r="W7" s="8">
        <f>IF(V7="",0,IF(V7="優勝",[6]現行XD用点数換算表!$B$14,IF(V7="準優勝",[6]現行XD用点数換算表!$C$14,IF(V7="ベスト4",[6]現行XD用点数換算表!$D$14,[6]現行XD用点数換算表!$E$14))))</f>
        <v>0</v>
      </c>
      <c r="X7" s="12"/>
      <c r="Y7" s="8">
        <f>IF(X7="",0,IF(X7="優勝",[5]現行XD用点数換算表!$B$15,IF(X7="準優勝",[5]現行XD用点数換算表!$C$15,IF(X7="ベスト4",[5]現行XD用点数換算表!$D$15,IF(X7="ベスト8",[5]現行XD用点数換算表!$E$15,IF(X7="ベスト16",[5]現行XD用点数換算表!$F$15,IF(X7="ベスト32",[5]現行XD用点数換算表!$G$15,"")))))))</f>
        <v>0</v>
      </c>
      <c r="Z7" s="12"/>
      <c r="AA7" s="8">
        <f>IF(Z7="",0,IF(Z7="優勝",[6]現行XD用点数換算表!$B$16,IF(Z7="準優勝",[6]現行XD用点数換算表!$C$16,IF(Z7="ベスト4",[6]現行XD用点数換算表!$D$16,IF(Z7="ベスト8",[6]現行XD用点数換算表!$E$16,IF(Z7="ベスト16",[6]現行XD用点数換算表!$F$16,IF(Z7="ベスト32",[6]現行XD用点数換算表!$G$16,"")))))))</f>
        <v>0</v>
      </c>
      <c r="AB7" s="12" t="s">
        <v>1</v>
      </c>
      <c r="AC7" s="8">
        <f>IF(AB7="",0,IF(AB7="優勝",[6]現行XD用点数換算表!$B$17,IF(AB7="準優勝",[6]現行XD用点数換算表!$C$17,IF(AB7="ベスト4",[6]現行XD用点数換算表!$D$17,IF(AB7="ベスト8",[6]現行XD用点数換算表!$E$17,IF(AB7="ベスト16",[6]現行XD用点数換算表!$F$17,IF(AB7="ベスト32",[6]現行XD用点数換算表!$G$17,"")))))))</f>
        <v>168</v>
      </c>
      <c r="AD7" s="12"/>
      <c r="AE7" s="8">
        <f>IF(AD7="",0,IF(AD7="優勝",[6]現行XD用点数換算表!$B$18,IF(AD7="準優勝",[6]現行XD用点数換算表!$C$18,IF(AD7="ベスト4",[6]現行XD用点数換算表!$D$18,IF(AD7="ベスト8",[6]現行XD用点数換算表!$E$18,[6]現行XD用点数換算表!$F$18)))))</f>
        <v>0</v>
      </c>
      <c r="AF7" s="12"/>
      <c r="AG7" s="8">
        <f>IF(AF7="",0,IF(AF7="優勝",[6]現行XD用点数換算表!$B$19,IF(AF7="準優勝",[6]現行XD用点数換算表!$C$19,IF(AF7="ベスト4",[6]現行XD用点数換算表!$D$19,IF(AF7="ベスト8",[6]現行XD用点数換算表!$E$19,[6]現行XD用点数換算表!$F$19)))))</f>
        <v>0</v>
      </c>
      <c r="AH7" s="8">
        <f t="shared" si="0"/>
        <v>418</v>
      </c>
    </row>
    <row r="8" spans="1:34" ht="17.25" customHeight="1" x14ac:dyDescent="0.55000000000000004">
      <c r="A8" s="12" t="s">
        <v>202</v>
      </c>
      <c r="B8" s="12" t="s">
        <v>190</v>
      </c>
      <c r="C8" s="12">
        <v>3</v>
      </c>
      <c r="D8" s="29" t="s">
        <v>200</v>
      </c>
      <c r="E8" s="40" t="s">
        <v>34</v>
      </c>
      <c r="F8" s="12"/>
      <c r="G8" s="13">
        <f>IF(F8="",0,IF(F8="優勝",[1]現行XD用点数換算表!$B$2,IF(F8="準優勝",[1]現行XD用点数換算表!$C$2,IF(F8="ベスト4",[1]現行XD用点数換算表!$D$2,[1]現行XD用点数換算表!$E$2))))</f>
        <v>0</v>
      </c>
      <c r="H8" s="12"/>
      <c r="I8" s="8">
        <f>IF(H8="",0,IF(H8="優勝",[1]現行XD用点数換算表!$B$3,IF(H8="準優勝",[1]現行XD用点数換算表!$C$3,IF(H8="ベスト4",[1]現行XD用点数換算表!$D$3,[1]現行XD用点数換算表!$E$3))))</f>
        <v>0</v>
      </c>
      <c r="J8" s="12"/>
      <c r="K8" s="8">
        <f>IF(J8="",0,IF(J8="優勝",[2]現行XD用点数換算表!$B$4,IF(J8="準優勝",[2]現行XD用点数換算表!$C$4,IF(J8="ベスト4",[2]現行XD用点数換算表!$D$4,IF(J8="ベスト8",[2]現行XD用点数換算表!$E$4,IF(J8="ベスト16",[2]現行XD用点数換算表!$F$4,IF(J8="ベスト32",[2]現行XD用点数換算表!$G$4,"")))))))</f>
        <v>0</v>
      </c>
      <c r="L8" s="12" t="s">
        <v>5</v>
      </c>
      <c r="M8" s="8">
        <f>IF(L8="",0,IF(L8="優勝",[1]現行XD用点数換算表!$B$5,IF(L8="準優勝",[1]現行XD用点数換算表!$C$5,IF(L8="ベスト4",[1]現行XD用点数換算表!$D$5,IF(L8="ベスト8",[1]現行XD用点数換算表!$E$5,IF(L8="ベスト16",[1]現行XD用点数換算表!$F$5,IF(L8="ベスト32",[1]現行XD用点数換算表!$G$5,"")))))))</f>
        <v>10</v>
      </c>
      <c r="N8" s="12" t="s">
        <v>0</v>
      </c>
      <c r="O8" s="8">
        <f>IF(N8="",0,IF(N8="優勝",[1]現行XD用点数換算表!$B$6,IF(N8="準優勝",[1]現行XD用点数換算表!$C$6,IF(N8="ベスト4",[1]現行XD用点数換算表!$D$6,IF(N8="ベスト8",[1]現行XD用点数換算表!$E$6,IF(N8="ベスト16",[1]現行XD用点数換算表!$F$6,IF(N8="ベスト32",[1]現行XD用点数換算表!$G$6,"")))))))</f>
        <v>250</v>
      </c>
      <c r="P8" s="12"/>
      <c r="Q8" s="8">
        <f>IF(P8="",0,IF(P8="優勝",[1]現行XD用点数換算表!$B$7,IF(P8="準優勝",[1]現行XD用点数換算表!$C$7,IF(P8="ベスト4",[1]現行XD用点数換算表!$D$7,IF(P8="ベスト8",[1]現行XD用点数換算表!$E$7,[1]現行XD用点数換算表!$F$7)))))</f>
        <v>0</v>
      </c>
      <c r="R8" s="12"/>
      <c r="S8" s="8">
        <f>IF(R8="",0,IF(R8="優勝",[1]現行XD用点数換算表!$B$8,IF(R8="準優勝",[1]現行XD用点数換算表!$C$8,IF(R8="ベスト4",[1]現行XD用点数換算表!$D$8,IF(R8="ベスト8",[1]現行XD用点数換算表!$E$8,[1]現行XD用点数換算表!$F$8)))))</f>
        <v>0</v>
      </c>
      <c r="T8" s="12"/>
      <c r="U8" s="14">
        <f>IF(T8="",0,IF(T8="優勝",[1]現行XD用点数換算表!$B$13,IF(T8="準優勝",[1]現行XD用点数換算表!$C$13,IF(T8="ベスト4",[1]現行XD用点数換算表!$D$13,[1]現行XD用点数換算表!$E$13))))</f>
        <v>0</v>
      </c>
      <c r="V8" s="12"/>
      <c r="W8" s="8">
        <f>IF(V8="",0,IF(V8="優勝",[1]現行XD用点数換算表!$B$14,IF(V8="準優勝",[1]現行XD用点数換算表!$C$14,IF(V8="ベスト4",[1]現行XD用点数換算表!$D$14,[1]現行XD用点数換算表!$E$14))))</f>
        <v>0</v>
      </c>
      <c r="X8" s="12"/>
      <c r="Y8" s="8">
        <f>IF(X8="",0,IF(X8="優勝",[2]現行XD用点数換算表!$B$15,IF(X8="準優勝",[2]現行XD用点数換算表!$C$15,IF(X8="ベスト4",[2]現行XD用点数換算表!$D$15,IF(X8="ベスト8",[2]現行XD用点数換算表!$E$15,IF(X8="ベスト16",[2]現行XD用点数換算表!$F$15,IF(X8="ベスト32",[2]現行XD用点数換算表!$G$15,"")))))))</f>
        <v>0</v>
      </c>
      <c r="Z8" s="12"/>
      <c r="AA8" s="8">
        <f>IF(Z8="",0,IF(Z8="優勝",[1]現行XD用点数換算表!$B$16,IF(Z8="準優勝",[1]現行XD用点数換算表!$C$16,IF(Z8="ベスト4",[1]現行XD用点数換算表!$D$16,IF(Z8="ベスト8",[1]現行XD用点数換算表!$E$16,IF(Z8="ベスト16",[1]現行XD用点数換算表!$F$16,IF(Z8="ベスト32",[1]現行XD用点数換算表!$G$16,"")))))))</f>
        <v>0</v>
      </c>
      <c r="AB8" s="12" t="s">
        <v>3</v>
      </c>
      <c r="AC8" s="8">
        <f>IF(AB8="",0,IF(AB8="優勝",[1]現行XD用点数換算表!$B$17,IF(AB8="準優勝",[1]現行XD用点数換算表!$C$17,IF(AB8="ベスト4",[1]現行XD用点数換算表!$D$17,IF(AB8="ベスト8",[1]現行XD用点数換算表!$E$17,IF(AB8="ベスト16",[1]現行XD用点数換算表!$F$17,IF(AB8="ベスト32",[1]現行XD用点数換算表!$G$17,"")))))))</f>
        <v>104</v>
      </c>
      <c r="AD8" s="12"/>
      <c r="AE8" s="8">
        <f>IF(AD8="",0,IF(AD8="優勝",[1]現行XD用点数換算表!$B$18,IF(AD8="準優勝",[1]現行XD用点数換算表!$C$18,IF(AD8="ベスト4",[1]現行XD用点数換算表!$D$18,IF(AD8="ベスト8",[1]現行XD用点数換算表!$E$18,[1]現行XD用点数換算表!$F$18)))))</f>
        <v>0</v>
      </c>
      <c r="AF8" s="12"/>
      <c r="AG8" s="8">
        <f>IF(AF8="",0,IF(AF8="優勝",[1]現行XD用点数換算表!$B$19,IF(AF8="準優勝",[1]現行XD用点数換算表!$C$19,IF(AF8="ベスト4",[1]現行XD用点数換算表!$D$19,IF(AF8="ベスト8",[1]現行XD用点数換算表!$E$19,[1]現行XD用点数換算表!$F$19)))))</f>
        <v>0</v>
      </c>
      <c r="AH8" s="8">
        <f t="shared" si="0"/>
        <v>364</v>
      </c>
    </row>
    <row r="9" spans="1:34" ht="17.25" customHeight="1" x14ac:dyDescent="0.55000000000000004">
      <c r="A9" s="12" t="s">
        <v>114</v>
      </c>
      <c r="B9" s="12" t="s">
        <v>43</v>
      </c>
      <c r="C9" s="12">
        <v>4</v>
      </c>
      <c r="D9" s="25" t="s">
        <v>159</v>
      </c>
      <c r="E9" s="26" t="s">
        <v>160</v>
      </c>
      <c r="F9" s="12"/>
      <c r="G9" s="13">
        <f>IF(F9="",0,IF(F9="優勝",[6]現行XD用点数換算表!$B$2,IF(F9="準優勝",[6]現行XD用点数換算表!$C$2,IF(F9="ベスト4",[6]現行XD用点数換算表!$D$2,[6]現行XD用点数換算表!$E$2))))</f>
        <v>0</v>
      </c>
      <c r="H9" s="12"/>
      <c r="I9" s="8">
        <f>IF(H9="",0,IF(H9="優勝",[6]現行XD用点数換算表!$B$3,IF(H9="準優勝",[6]現行XD用点数換算表!$C$3,IF(H9="ベスト4",[6]現行XD用点数換算表!$D$3,[6]現行XD用点数換算表!$E$3))))</f>
        <v>0</v>
      </c>
      <c r="J9" s="12" t="s">
        <v>4</v>
      </c>
      <c r="K9" s="8">
        <f>IF(J9="",0,IF(J9="優勝",[5]現行XD用点数換算表!$B$4,IF(J9="準優勝",[5]現行XD用点数換算表!$C$4,IF(J9="ベスト4",[5]現行XD用点数換算表!$D$4,IF(J9="ベスト8",[5]現行XD用点数換算表!$E$4,IF(J9="ベスト16",[5]現行XD用点数換算表!$F$4,IF(J9="ベスト32",[5]現行XD用点数換算表!$G$4,"")))))))</f>
        <v>160</v>
      </c>
      <c r="L9" s="12"/>
      <c r="M9" s="8">
        <f>IF(L9="",0,IF(L9="優勝",[6]現行XD用点数換算表!$B$5,IF(L9="準優勝",[6]現行XD用点数換算表!$C$5,IF(L9="ベスト4",[6]現行XD用点数換算表!$D$5,IF(L9="ベスト8",[6]現行XD用点数換算表!$E$5,IF(L9="ベスト16",[6]現行XD用点数換算表!$F$5,IF(L9="ベスト32",[6]現行XD用点数換算表!$G$5,"")))))))</f>
        <v>0</v>
      </c>
      <c r="N9" s="12" t="s">
        <v>2</v>
      </c>
      <c r="O9" s="8">
        <f>IF(N9="",0,IF(N9="優勝",[6]現行XD用点数換算表!$B$6,IF(N9="準優勝",[6]現行XD用点数換算表!$C$6,IF(N9="ベスト4",[6]現行XD用点数換算表!$D$6,IF(N9="ベスト8",[6]現行XD用点数換算表!$E$6,IF(N9="ベスト16",[6]現行XD用点数換算表!$F$6,IF(N9="ベスト32",[6]現行XD用点数換算表!$G$6,"")))))))</f>
        <v>170</v>
      </c>
      <c r="P9" s="12"/>
      <c r="Q9" s="8">
        <f>IF(P9="",0,IF(P9="優勝",[6]現行XD用点数換算表!$B$7,IF(P9="準優勝",[6]現行XD用点数換算表!$C$7,IF(P9="ベスト4",[6]現行XD用点数換算表!$D$7,IF(P9="ベスト8",[6]現行XD用点数換算表!$E$7,[6]現行XD用点数換算表!$F$7)))))</f>
        <v>0</v>
      </c>
      <c r="R9" s="12"/>
      <c r="S9" s="8">
        <f>IF(R9="",0,IF(R9="優勝",[6]現行XD用点数換算表!$B$8,IF(R9="準優勝",[6]現行XD用点数換算表!$C$8,IF(R9="ベスト4",[6]現行XD用点数換算表!$D$8,IF(R9="ベスト8",[6]現行XD用点数換算表!$E$8,[6]現行XD用点数換算表!$F$8)))))</f>
        <v>0</v>
      </c>
      <c r="T9" s="12"/>
      <c r="U9" s="14">
        <f>IF(T9="",0,IF(T9="優勝",[6]現行XD用点数換算表!$B$13,IF(T9="準優勝",[6]現行XD用点数換算表!$C$13,IF(T9="ベスト4",[6]現行XD用点数換算表!$D$13,[6]現行XD用点数換算表!$E$13))))</f>
        <v>0</v>
      </c>
      <c r="V9" s="12"/>
      <c r="W9" s="8">
        <f>IF(V9="",0,IF(V9="優勝",[6]現行XD用点数換算表!$B$14,IF(V9="準優勝",[6]現行XD用点数換算表!$C$14,IF(V9="ベスト4",[6]現行XD用点数換算表!$D$14,[6]現行XD用点数換算表!$E$14))))</f>
        <v>0</v>
      </c>
      <c r="X9" s="12"/>
      <c r="Y9" s="8">
        <f>IF(X9="",0,IF(X9="優勝",[5]現行XD用点数換算表!$B$15,IF(X9="準優勝",[5]現行XD用点数換算表!$C$15,IF(X9="ベスト4",[5]現行XD用点数換算表!$D$15,IF(X9="ベスト8",[5]現行XD用点数換算表!$E$15,IF(X9="ベスト16",[5]現行XD用点数換算表!$F$15,IF(X9="ベスト32",[5]現行XD用点数換算表!$G$15,"")))))))</f>
        <v>0</v>
      </c>
      <c r="Z9" s="12" t="s">
        <v>4</v>
      </c>
      <c r="AA9" s="8">
        <f>IF(Z9="",0,IF(Z9="優勝",[6]現行XD用点数換算表!$B$16,IF(Z9="準優勝",[6]現行XD用点数換算表!$C$16,IF(Z9="ベスト4",[6]現行XD用点数換算表!$D$16,IF(Z9="ベスト8",[6]現行XD用点数換算表!$E$16,IF(Z9="ベスト16",[6]現行XD用点数換算表!$F$16,IF(Z9="ベスト32",[6]現行XD用点数換算表!$G$16,"")))))))</f>
        <v>32</v>
      </c>
      <c r="AB9" s="12"/>
      <c r="AC9" s="8">
        <f>IF(AB9="",0,IF(AB9="優勝",[6]現行XD用点数換算表!$B$17,IF(AB9="準優勝",[6]現行XD用点数換算表!$C$17,IF(AB9="ベスト4",[6]現行XD用点数換算表!$D$17,IF(AB9="ベスト8",[6]現行XD用点数換算表!$E$17,IF(AB9="ベスト16",[6]現行XD用点数換算表!$F$17,IF(AB9="ベスト32",[6]現行XD用点数換算表!$G$17,"")))))))</f>
        <v>0</v>
      </c>
      <c r="AD9" s="12"/>
      <c r="AE9" s="8">
        <f>IF(AD9="",0,IF(AD9="優勝",[6]現行XD用点数換算表!$B$18,IF(AD9="準優勝",[6]現行XD用点数換算表!$C$18,IF(AD9="ベスト4",[6]現行XD用点数換算表!$D$18,IF(AD9="ベスト8",[6]現行XD用点数換算表!$E$18,[6]現行XD用点数換算表!$F$18)))))</f>
        <v>0</v>
      </c>
      <c r="AF9" s="12"/>
      <c r="AG9" s="8">
        <f>IF(AF9="",0,IF(AF9="優勝",[6]現行XD用点数換算表!$B$19,IF(AF9="準優勝",[6]現行XD用点数換算表!$C$19,IF(AF9="ベスト4",[6]現行XD用点数換算表!$D$19,IF(AF9="ベスト8",[6]現行XD用点数換算表!$E$19,[6]現行XD用点数換算表!$F$19)))))</f>
        <v>0</v>
      </c>
      <c r="AH9" s="8">
        <f t="shared" si="0"/>
        <v>362</v>
      </c>
    </row>
    <row r="10" spans="1:34" ht="17.25" customHeight="1" x14ac:dyDescent="0.55000000000000004">
      <c r="A10" s="12" t="s">
        <v>115</v>
      </c>
      <c r="B10" s="12" t="s">
        <v>43</v>
      </c>
      <c r="C10" s="12">
        <v>4</v>
      </c>
      <c r="D10" s="25" t="s">
        <v>159</v>
      </c>
      <c r="E10" s="26" t="s">
        <v>160</v>
      </c>
      <c r="F10" s="12"/>
      <c r="G10" s="13">
        <f>IF(F10="",0,IF(F10="優勝",[6]現行XD用点数換算表!$B$2,IF(F10="準優勝",[6]現行XD用点数換算表!$C$2,IF(F10="ベスト4",[6]現行XD用点数換算表!$D$2,[6]現行XD用点数換算表!$E$2))))</f>
        <v>0</v>
      </c>
      <c r="H10" s="12"/>
      <c r="I10" s="8">
        <f>IF(H10="",0,IF(H10="優勝",[6]現行XD用点数換算表!$B$3,IF(H10="準優勝",[6]現行XD用点数換算表!$C$3,IF(H10="ベスト4",[6]現行XD用点数換算表!$D$3,[6]現行XD用点数換算表!$E$3))))</f>
        <v>0</v>
      </c>
      <c r="J10" s="12" t="s">
        <v>3</v>
      </c>
      <c r="K10" s="8">
        <f>IF(J10="",0,IF(J10="優勝",[5]現行XD用点数換算表!$B$4,IF(J10="準優勝",[5]現行XD用点数換算表!$C$4,IF(J10="ベスト4",[5]現行XD用点数換算表!$D$4,IF(J10="ベスト8",[5]現行XD用点数換算表!$E$4,IF(J10="ベスト16",[5]現行XD用点数換算表!$F$4,IF(J10="ベスト32",[5]現行XD用点数換算表!$G$4,"")))))))</f>
        <v>240</v>
      </c>
      <c r="L10" s="12" t="s">
        <v>5</v>
      </c>
      <c r="M10" s="8">
        <f>IF(L10="",0,IF(L10="優勝",[6]現行XD用点数換算表!$B$5,IF(L10="準優勝",[6]現行XD用点数換算表!$C$5,IF(L10="ベスト4",[6]現行XD用点数換算表!$D$5,IF(L10="ベスト8",[6]現行XD用点数換算表!$E$5,IF(L10="ベスト16",[6]現行XD用点数換算表!$F$5,IF(L10="ベスト32",[6]現行XD用点数換算表!$G$5,"")))))))</f>
        <v>10</v>
      </c>
      <c r="N10" s="12"/>
      <c r="O10" s="8">
        <f>IF(N10="",0,IF(N10="優勝",[6]現行XD用点数換算表!$B$6,IF(N10="準優勝",[6]現行XD用点数換算表!$C$6,IF(N10="ベスト4",[6]現行XD用点数換算表!$D$6,IF(N10="ベスト8",[6]現行XD用点数換算表!$E$6,IF(N10="ベスト16",[6]現行XD用点数換算表!$F$6,IF(N10="ベスト32",[6]現行XD用点数換算表!$G$6,"")))))))</f>
        <v>0</v>
      </c>
      <c r="P10" s="12"/>
      <c r="Q10" s="8">
        <f>IF(P10="",0,IF(P10="優勝",[6]現行XD用点数換算表!$B$7,IF(P10="準優勝",[6]現行XD用点数換算表!$C$7,IF(P10="ベスト4",[6]現行XD用点数換算表!$D$7,IF(P10="ベスト8",[6]現行XD用点数換算表!$E$7,[6]現行XD用点数換算表!$F$7)))))</f>
        <v>0</v>
      </c>
      <c r="R10" s="12"/>
      <c r="S10" s="8">
        <f>IF(R10="",0,IF(R10="優勝",[6]現行XD用点数換算表!$B$8,IF(R10="準優勝",[6]現行XD用点数換算表!$C$8,IF(R10="ベスト4",[6]現行XD用点数換算表!$D$8,IF(R10="ベスト8",[6]現行XD用点数換算表!$E$8,[6]現行XD用点数換算表!$F$8)))))</f>
        <v>0</v>
      </c>
      <c r="T10" s="12"/>
      <c r="U10" s="14">
        <f>IF(T10="",0,IF(T10="優勝",[6]現行XD用点数換算表!$B$13,IF(T10="準優勝",[6]現行XD用点数換算表!$C$13,IF(T10="ベスト4",[6]現行XD用点数換算表!$D$13,[6]現行XD用点数換算表!$E$13))))</f>
        <v>0</v>
      </c>
      <c r="V10" s="12"/>
      <c r="W10" s="8">
        <f>IF(V10="",0,IF(V10="優勝",[6]現行XD用点数換算表!$B$14,IF(V10="準優勝",[6]現行XD用点数換算表!$C$14,IF(V10="ベスト4",[6]現行XD用点数換算表!$D$14,[6]現行XD用点数換算表!$E$14))))</f>
        <v>0</v>
      </c>
      <c r="X10" s="12"/>
      <c r="Y10" s="8">
        <f>IF(X10="",0,IF(X10="優勝",[5]現行XD用点数換算表!$B$15,IF(X10="準優勝",[5]現行XD用点数換算表!$C$15,IF(X10="ベスト4",[5]現行XD用点数換算表!$D$15,IF(X10="ベスト8",[5]現行XD用点数換算表!$E$15,IF(X10="ベスト16",[5]現行XD用点数換算表!$F$15,IF(X10="ベスト32",[5]現行XD用点数換算表!$G$15,"")))))))</f>
        <v>0</v>
      </c>
      <c r="Z10" s="12" t="s">
        <v>2</v>
      </c>
      <c r="AA10" s="8">
        <f>IF(Z10="",0,IF(Z10="優勝",[6]現行XD用点数換算表!$B$16,IF(Z10="準優勝",[6]現行XD用点数換算表!$C$16,IF(Z10="ベスト4",[6]現行XD用点数換算表!$D$16,IF(Z10="ベスト8",[6]現行XD用点数換算表!$E$16,IF(Z10="ベスト16",[6]現行XD用点数換算表!$F$16,IF(Z10="ベスト32",[6]現行XD用点数換算表!$G$16,"")))))))</f>
        <v>96</v>
      </c>
      <c r="AB10" s="12"/>
      <c r="AC10" s="8">
        <f>IF(AB10="",0,IF(AB10="優勝",[6]現行XD用点数換算表!$B$17,IF(AB10="準優勝",[6]現行XD用点数換算表!$C$17,IF(AB10="ベスト4",[6]現行XD用点数換算表!$D$17,IF(AB10="ベスト8",[6]現行XD用点数換算表!$E$17,IF(AB10="ベスト16",[6]現行XD用点数換算表!$F$17,IF(AB10="ベスト32",[6]現行XD用点数換算表!$G$17,"")))))))</f>
        <v>0</v>
      </c>
      <c r="AD10" s="12"/>
      <c r="AE10" s="8">
        <f>IF(AD10="",0,IF(AD10="優勝",[6]現行XD用点数換算表!$B$18,IF(AD10="準優勝",[6]現行XD用点数換算表!$C$18,IF(AD10="ベスト4",[6]現行XD用点数換算表!$D$18,IF(AD10="ベスト8",[6]現行XD用点数換算表!$E$18,[6]現行XD用点数換算表!$F$18)))))</f>
        <v>0</v>
      </c>
      <c r="AF10" s="12"/>
      <c r="AG10" s="8">
        <f>IF(AF10="",0,IF(AF10="優勝",[6]現行XD用点数換算表!$B$19,IF(AF10="準優勝",[6]現行XD用点数換算表!$C$19,IF(AF10="ベスト4",[6]現行XD用点数換算表!$D$19,IF(AF10="ベスト8",[6]現行XD用点数換算表!$E$19,[6]現行XD用点数換算表!$F$19)))))</f>
        <v>0</v>
      </c>
      <c r="AH10" s="8">
        <f t="shared" si="0"/>
        <v>346</v>
      </c>
    </row>
    <row r="11" spans="1:34" ht="17.25" customHeight="1" x14ac:dyDescent="0.55000000000000004">
      <c r="A11" s="12" t="s">
        <v>306</v>
      </c>
      <c r="B11" s="12" t="s">
        <v>292</v>
      </c>
      <c r="C11" s="12">
        <v>4</v>
      </c>
      <c r="D11" s="42" t="s">
        <v>291</v>
      </c>
      <c r="E11" s="31" t="s">
        <v>226</v>
      </c>
      <c r="F11" s="12"/>
      <c r="G11" s="13">
        <f>IF(F11="",0,IF(F11="優勝",[4]現行XD用点数換算表!$B$2,IF(F11="準優勝",[4]現行XD用点数換算表!$C$2,IF(F11="ベスト4",[4]現行XD用点数換算表!$D$2,[4]現行XD用点数換算表!$E$2))))</f>
        <v>0</v>
      </c>
      <c r="H11" s="12"/>
      <c r="I11" s="8">
        <f>IF(H11="",0,IF(H11="優勝",[4]現行XD用点数換算表!$B$3,IF(H11="準優勝",[4]現行XD用点数換算表!$C$3,IF(H11="ベスト4",[4]現行XD用点数換算表!$D$3,[4]現行XD用点数換算表!$E$3))))</f>
        <v>0</v>
      </c>
      <c r="J11" s="12" t="s">
        <v>3</v>
      </c>
      <c r="K11" s="8">
        <f>IF(J11="",0,IF(J11="優勝",[2]現行XD用点数換算表!$B$4,IF(J11="準優勝",[2]現行XD用点数換算表!$C$4,IF(J11="ベスト4",[2]現行XD用点数換算表!$D$4,IF(J11="ベスト8",[2]現行XD用点数換算表!$E$4,IF(J11="ベスト16",[2]現行XD用点数換算表!$F$4,IF(J11="ベスト32",[2]現行XD用点数換算表!$G$4,"")))))))</f>
        <v>240</v>
      </c>
      <c r="L11" s="12"/>
      <c r="M11" s="8">
        <f>IF(L11="",0,IF(L11="優勝",[4]現行XD用点数換算表!$B$5,IF(L11="準優勝",[4]現行XD用点数換算表!$C$5,IF(L11="ベスト4",[4]現行XD用点数換算表!$D$5,IF(L11="ベスト8",[4]現行XD用点数換算表!$E$5,IF(L11="ベスト16",[4]現行XD用点数換算表!$F$5,IF(L11="ベスト32",[4]現行XD用点数換算表!$G$5,"")))))))</f>
        <v>0</v>
      </c>
      <c r="N11" s="12"/>
      <c r="O11" s="8">
        <f>IF(N11="",0,IF(N11="優勝",[4]現行XD用点数換算表!$B$6,IF(N11="準優勝",[4]現行XD用点数換算表!$C$6,IF(N11="ベスト4",[4]現行XD用点数換算表!$D$6,IF(N11="ベスト8",[4]現行XD用点数換算表!$E$6,IF(N11="ベスト16",[4]現行XD用点数換算表!$F$6,IF(N11="ベスト32",[4]現行XD用点数換算表!$G$6,"")))))))</f>
        <v>0</v>
      </c>
      <c r="P11" s="12"/>
      <c r="Q11" s="8">
        <f>IF(P11="",0,IF(P11="優勝",[4]現行XD用点数換算表!$B$7,IF(P11="準優勝",[4]現行XD用点数換算表!$C$7,IF(P11="ベスト4",[4]現行XD用点数換算表!$D$7,IF(P11="ベスト8",[4]現行XD用点数換算表!$E$7,[4]現行XD用点数換算表!$F$7)))))</f>
        <v>0</v>
      </c>
      <c r="R11" s="12"/>
      <c r="S11" s="8">
        <f>IF(R11="",0,IF(R11="優勝",[4]現行XD用点数換算表!$B$8,IF(R11="準優勝",[4]現行XD用点数換算表!$C$8,IF(R11="ベスト4",[4]現行XD用点数換算表!$D$8,IF(R11="ベスト8",[4]現行XD用点数換算表!$E$8,[4]現行XD用点数換算表!$F$8)))))</f>
        <v>0</v>
      </c>
      <c r="T11" s="12"/>
      <c r="U11" s="14">
        <f>IF(T11="",0,IF(T11="優勝",[4]現行XD用点数換算表!$B$13,IF(T11="準優勝",[4]現行XD用点数換算表!$C$13,IF(T11="ベスト4",[4]現行XD用点数換算表!$D$13,[4]現行XD用点数換算表!$E$13))))</f>
        <v>0</v>
      </c>
      <c r="V11" s="12"/>
      <c r="W11" s="8">
        <f>IF(V11="",0,IF(V11="優勝",[4]現行XD用点数換算表!$B$14,IF(V11="準優勝",[4]現行XD用点数換算表!$C$14,IF(V11="ベスト4",[4]現行XD用点数換算表!$D$14,[4]現行XD用点数換算表!$E$14))))</f>
        <v>0</v>
      </c>
      <c r="X11" s="12"/>
      <c r="Y11" s="8">
        <f>IF(X11="",0,IF(X11="優勝",[2]現行XD用点数換算表!$B$15,IF(X11="準優勝",[2]現行XD用点数換算表!$C$15,IF(X11="ベスト4",[2]現行XD用点数換算表!$D$15,IF(X11="ベスト8",[2]現行XD用点数換算表!$E$15,IF(X11="ベスト16",[2]現行XD用点数換算表!$F$15,IF(X11="ベスト32",[2]現行XD用点数換算表!$G$15,"")))))))</f>
        <v>0</v>
      </c>
      <c r="Z11" s="12" t="s">
        <v>5</v>
      </c>
      <c r="AA11" s="8">
        <f>IF(Z11="",0,IF(Z11="優勝",[4]現行XD用点数換算表!$B$16,IF(Z11="準優勝",[4]現行XD用点数換算表!$C$16,IF(Z11="ベスト4",[4]現行XD用点数換算表!$D$16,IF(Z11="ベスト8",[4]現行XD用点数換算表!$E$16,IF(Z11="ベスト16",[4]現行XD用点数換算表!$F$16,IF(Z11="ベスト32",[4]現行XD用点数換算表!$G$16,"")))))))</f>
        <v>8</v>
      </c>
      <c r="AB11" s="12" t="s">
        <v>5</v>
      </c>
      <c r="AC11" s="8">
        <f>IF(AB11="",0,IF(AB11="優勝",[4]現行XD用点数換算表!$B$17,IF(AB11="準優勝",[4]現行XD用点数換算表!$C$17,IF(AB11="ベスト4",[4]現行XD用点数換算表!$D$17,IF(AB11="ベスト8",[4]現行XD用点数換算表!$E$17,IF(AB11="ベスト16",[4]現行XD用点数換算表!$F$17,IF(AB11="ベスト32",[4]現行XD用点数換算表!$G$17,"")))))))</f>
        <v>24</v>
      </c>
      <c r="AD11" s="12"/>
      <c r="AE11" s="8">
        <f>IF(AD11="",0,IF(AD11="優勝",[4]現行XD用点数換算表!$B$18,IF(AD11="準優勝",[4]現行XD用点数換算表!$C$18,IF(AD11="ベスト4",[4]現行XD用点数換算表!$D$18,IF(AD11="ベスト8",[4]現行XD用点数換算表!$E$18,[4]現行XD用点数換算表!$F$18)))))</f>
        <v>0</v>
      </c>
      <c r="AF11" s="12"/>
      <c r="AG11" s="8">
        <f>IF(AF11="",0,IF(AF11="優勝",[4]現行XD用点数換算表!$B$19,IF(AF11="準優勝",[4]現行XD用点数換算表!$C$19,IF(AF11="ベスト4",[4]現行XD用点数換算表!$D$19,IF(AF11="ベスト8",[4]現行XD用点数換算表!$E$19,[4]現行XD用点数換算表!$F$19)))))</f>
        <v>0</v>
      </c>
      <c r="AH11" s="8">
        <f t="shared" si="0"/>
        <v>272</v>
      </c>
    </row>
    <row r="12" spans="1:34" ht="17.25" customHeight="1" x14ac:dyDescent="0.55000000000000004">
      <c r="A12" s="12" t="s">
        <v>116</v>
      </c>
      <c r="B12" s="12" t="s">
        <v>47</v>
      </c>
      <c r="C12" s="12">
        <v>3</v>
      </c>
      <c r="D12" s="25" t="s">
        <v>159</v>
      </c>
      <c r="E12" s="26" t="s">
        <v>160</v>
      </c>
      <c r="F12" s="12"/>
      <c r="G12" s="13">
        <f>IF(F12="",0,IF(F12="優勝",[6]現行XD用点数換算表!$B$2,IF(F12="準優勝",[6]現行XD用点数換算表!$C$2,IF(F12="ベスト4",[6]現行XD用点数換算表!$D$2,[6]現行XD用点数換算表!$E$2))))</f>
        <v>0</v>
      </c>
      <c r="H12" s="12"/>
      <c r="I12" s="8">
        <f>IF(H12="",0,IF(H12="優勝",[6]現行XD用点数換算表!$B$3,IF(H12="準優勝",[6]現行XD用点数換算表!$C$3,IF(H12="ベスト4",[6]現行XD用点数換算表!$D$3,[6]現行XD用点数換算表!$E$3))))</f>
        <v>0</v>
      </c>
      <c r="J12" s="12" t="s">
        <v>5</v>
      </c>
      <c r="K12" s="8">
        <f>IF(J12="",0,IF(J12="優勝",[5]現行XD用点数換算表!$B$4,IF(J12="準優勝",[5]現行XD用点数換算表!$C$4,IF(J12="ベスト4",[5]現行XD用点数換算表!$D$4,IF(J12="ベスト8",[5]現行XD用点数換算表!$E$4,IF(J12="ベスト16",[5]現行XD用点数換算表!$F$4,IF(J12="ベスト32",[5]現行XD用点数換算表!$G$4,"")))))))</f>
        <v>80</v>
      </c>
      <c r="L12" s="12"/>
      <c r="M12" s="8">
        <f>IF(L12="",0,IF(L12="優勝",[6]現行XD用点数換算表!$B$5,IF(L12="準優勝",[6]現行XD用点数換算表!$C$5,IF(L12="ベスト4",[6]現行XD用点数換算表!$D$5,IF(L12="ベスト8",[6]現行XD用点数換算表!$E$5,IF(L12="ベスト16",[6]現行XD用点数換算表!$F$5,IF(L12="ベスト32",[6]現行XD用点数換算表!$G$5,"")))))))</f>
        <v>0</v>
      </c>
      <c r="N12" s="12" t="s">
        <v>5</v>
      </c>
      <c r="O12" s="8">
        <f>IF(N12="",0,IF(N12="優勝",[6]現行XD用点数換算表!$B$6,IF(N12="準優勝",[6]現行XD用点数換算表!$C$6,IF(N12="ベスト4",[6]現行XD用点数換算表!$D$6,IF(N12="ベスト8",[6]現行XD用点数換算表!$E$6,IF(N12="ベスト16",[6]現行XD用点数換算表!$F$6,IF(N12="ベスト32",[6]現行XD用点数換算表!$G$6,"")))))))</f>
        <v>30</v>
      </c>
      <c r="P12" s="12"/>
      <c r="Q12" s="8">
        <f>IF(P12="",0,IF(P12="優勝",[6]現行XD用点数換算表!$B$7,IF(P12="準優勝",[6]現行XD用点数換算表!$C$7,IF(P12="ベスト4",[6]現行XD用点数換算表!$D$7,IF(P12="ベスト8",[6]現行XD用点数換算表!$E$7,[6]現行XD用点数換算表!$F$7)))))</f>
        <v>0</v>
      </c>
      <c r="R12" s="12"/>
      <c r="S12" s="8">
        <f>IF(R12="",0,IF(R12="優勝",[6]現行XD用点数換算表!$B$8,IF(R12="準優勝",[6]現行XD用点数換算表!$C$8,IF(R12="ベスト4",[6]現行XD用点数換算表!$D$8,IF(R12="ベスト8",[6]現行XD用点数換算表!$E$8,[6]現行XD用点数換算表!$F$8)))))</f>
        <v>0</v>
      </c>
      <c r="T12" s="12"/>
      <c r="U12" s="14">
        <f>IF(T12="",0,IF(T12="優勝",[6]現行XD用点数換算表!$B$13,IF(T12="準優勝",[6]現行XD用点数換算表!$C$13,IF(T12="ベスト4",[6]現行XD用点数換算表!$D$13,[6]現行XD用点数換算表!$E$13))))</f>
        <v>0</v>
      </c>
      <c r="V12" s="12"/>
      <c r="W12" s="8">
        <f>IF(V12="",0,IF(V12="優勝",[6]現行XD用点数換算表!$B$14,IF(V12="準優勝",[6]現行XD用点数換算表!$C$14,IF(V12="ベスト4",[6]現行XD用点数換算表!$D$14,[6]現行XD用点数換算表!$E$14))))</f>
        <v>0</v>
      </c>
      <c r="X12" s="12"/>
      <c r="Y12" s="8">
        <f>IF(X12="",0,IF(X12="優勝",[5]現行XD用点数換算表!$B$15,IF(X12="準優勝",[5]現行XD用点数換算表!$C$15,IF(X12="ベスト4",[5]現行XD用点数換算表!$D$15,IF(X12="ベスト8",[5]現行XD用点数換算表!$E$15,IF(X12="ベスト16",[5]現行XD用点数換算表!$F$15,IF(X12="ベスト32",[5]現行XD用点数換算表!$G$15,"")))))))</f>
        <v>0</v>
      </c>
      <c r="Z12" s="12"/>
      <c r="AA12" s="8">
        <f>IF(Z12="",0,IF(Z12="優勝",[6]現行XD用点数換算表!$B$16,IF(Z12="準優勝",[6]現行XD用点数換算表!$C$16,IF(Z12="ベスト4",[6]現行XD用点数換算表!$D$16,IF(Z12="ベスト8",[6]現行XD用点数換算表!$E$16,IF(Z12="ベスト16",[6]現行XD用点数換算表!$F$16,IF(Z12="ベスト32",[6]現行XD用点数換算表!$G$16,"")))))))</f>
        <v>0</v>
      </c>
      <c r="AB12" s="12" t="s">
        <v>2</v>
      </c>
      <c r="AC12" s="8">
        <f>IF(AB12="",0,IF(AB12="優勝",[6]現行XD用点数換算表!$B$17,IF(AB12="準優勝",[6]現行XD用点数換算表!$C$17,IF(AB12="ベスト4",[6]現行XD用点数換算表!$D$17,IF(AB12="ベスト8",[6]現行XD用点数換算表!$E$17,IF(AB12="ベスト16",[6]現行XD用点数換算表!$F$17,IF(AB12="ベスト32",[6]現行XD用点数換算表!$G$17,"")))))))</f>
        <v>136</v>
      </c>
      <c r="AD12" s="12"/>
      <c r="AE12" s="8">
        <f>IF(AD12="",0,IF(AD12="優勝",[6]現行XD用点数換算表!$B$18,IF(AD12="準優勝",[6]現行XD用点数換算表!$C$18,IF(AD12="ベスト4",[6]現行XD用点数換算表!$D$18,IF(AD12="ベスト8",[6]現行XD用点数換算表!$E$18,[6]現行XD用点数換算表!$F$18)))))</f>
        <v>0</v>
      </c>
      <c r="AF12" s="12"/>
      <c r="AG12" s="8">
        <f>IF(AF12="",0,IF(AF12="優勝",[6]現行XD用点数換算表!$B$19,IF(AF12="準優勝",[6]現行XD用点数換算表!$C$19,IF(AF12="ベスト4",[6]現行XD用点数換算表!$D$19,IF(AF12="ベスト8",[6]現行XD用点数換算表!$E$19,[6]現行XD用点数換算表!$F$19)))))</f>
        <v>0</v>
      </c>
      <c r="AH12" s="8">
        <f t="shared" si="0"/>
        <v>246</v>
      </c>
    </row>
    <row r="13" spans="1:34" ht="17.25" customHeight="1" x14ac:dyDescent="0.55000000000000004">
      <c r="A13" s="12" t="s">
        <v>117</v>
      </c>
      <c r="B13" s="12" t="s">
        <v>45</v>
      </c>
      <c r="C13" s="12">
        <v>4</v>
      </c>
      <c r="D13" s="25" t="s">
        <v>159</v>
      </c>
      <c r="E13" s="26" t="s">
        <v>160</v>
      </c>
      <c r="F13" s="12"/>
      <c r="G13" s="13">
        <f>IF(F13="",0,IF(F13="優勝",[6]現行XD用点数換算表!$B$2,IF(F13="準優勝",[6]現行XD用点数換算表!$C$2,IF(F13="ベスト4",[6]現行XD用点数換算表!$D$2,[6]現行XD用点数換算表!$E$2))))</f>
        <v>0</v>
      </c>
      <c r="H13" s="12"/>
      <c r="I13" s="8">
        <f>IF(H13="",0,IF(H13="優勝",[6]現行XD用点数換算表!$B$3,IF(H13="準優勝",[6]現行XD用点数換算表!$C$3,IF(H13="ベスト4",[6]現行XD用点数換算表!$D$3,[6]現行XD用点数換算表!$E$3))))</f>
        <v>0</v>
      </c>
      <c r="J13" s="12" t="s">
        <v>5</v>
      </c>
      <c r="K13" s="8">
        <f>IF(J13="",0,IF(J13="優勝",[5]現行XD用点数換算表!$B$4,IF(J13="準優勝",[5]現行XD用点数換算表!$C$4,IF(J13="ベスト4",[5]現行XD用点数換算表!$D$4,IF(J13="ベスト8",[5]現行XD用点数換算表!$E$4,IF(J13="ベスト16",[5]現行XD用点数換算表!$F$4,IF(J13="ベスト32",[5]現行XD用点数換算表!$G$4,"")))))))</f>
        <v>80</v>
      </c>
      <c r="L13" s="12"/>
      <c r="M13" s="8">
        <f>IF(L13="",0,IF(L13="優勝",[6]現行XD用点数換算表!$B$5,IF(L13="準優勝",[6]現行XD用点数換算表!$C$5,IF(L13="ベスト4",[6]現行XD用点数換算表!$D$5,IF(L13="ベスト8",[6]現行XD用点数換算表!$E$5,IF(L13="ベスト16",[6]現行XD用点数換算表!$F$5,IF(L13="ベスト32",[6]現行XD用点数換算表!$G$5,"")))))))</f>
        <v>0</v>
      </c>
      <c r="N13" s="12" t="s">
        <v>4</v>
      </c>
      <c r="O13" s="8">
        <f>IF(N13="",0,IF(N13="優勝",[6]現行XD用点数換算表!$B$6,IF(N13="準優勝",[6]現行XD用点数換算表!$C$6,IF(N13="ベスト4",[6]現行XD用点数換算表!$D$6,IF(N13="ベスト8",[6]現行XD用点数換算表!$E$6,IF(N13="ベスト16",[6]現行XD用点数換算表!$F$6,IF(N13="ベスト32",[6]現行XD用点数換算表!$G$6,"")))))))</f>
        <v>90</v>
      </c>
      <c r="P13" s="12"/>
      <c r="Q13" s="8">
        <f>IF(P13="",0,IF(P13="優勝",[6]現行XD用点数換算表!$B$7,IF(P13="準優勝",[6]現行XD用点数換算表!$C$7,IF(P13="ベスト4",[6]現行XD用点数換算表!$D$7,IF(P13="ベスト8",[6]現行XD用点数換算表!$E$7,[6]現行XD用点数換算表!$F$7)))))</f>
        <v>0</v>
      </c>
      <c r="R13" s="12"/>
      <c r="S13" s="8">
        <f>IF(R13="",0,IF(R13="優勝",[6]現行XD用点数換算表!$B$8,IF(R13="準優勝",[6]現行XD用点数換算表!$C$8,IF(R13="ベスト4",[6]現行XD用点数換算表!$D$8,IF(R13="ベスト8",[6]現行XD用点数換算表!$E$8,[6]現行XD用点数換算表!$F$8)))))</f>
        <v>0</v>
      </c>
      <c r="T13" s="12"/>
      <c r="U13" s="14">
        <f>IF(T13="",0,IF(T13="優勝",[6]現行XD用点数換算表!$B$13,IF(T13="準優勝",[6]現行XD用点数換算表!$C$13,IF(T13="ベスト4",[6]現行XD用点数換算表!$D$13,[6]現行XD用点数換算表!$E$13))))</f>
        <v>0</v>
      </c>
      <c r="V13" s="12"/>
      <c r="W13" s="8">
        <f>IF(V13="",0,IF(V13="優勝",[6]現行XD用点数換算表!$B$14,IF(V13="準優勝",[6]現行XD用点数換算表!$C$14,IF(V13="ベスト4",[6]現行XD用点数換算表!$D$14,[6]現行XD用点数換算表!$E$14))))</f>
        <v>0</v>
      </c>
      <c r="X13" s="12"/>
      <c r="Y13" s="8">
        <f>IF(X13="",0,IF(X13="優勝",[5]現行XD用点数換算表!$B$15,IF(X13="準優勝",[5]現行XD用点数換算表!$C$15,IF(X13="ベスト4",[5]現行XD用点数換算表!$D$15,IF(X13="ベスト8",[5]現行XD用点数換算表!$E$15,IF(X13="ベスト16",[5]現行XD用点数換算表!$F$15,IF(X13="ベスト32",[5]現行XD用点数換算表!$G$15,"")))))))</f>
        <v>0</v>
      </c>
      <c r="Z13" s="12"/>
      <c r="AA13" s="8">
        <f>IF(Z13="",0,IF(Z13="優勝",[6]現行XD用点数換算表!$B$16,IF(Z13="準優勝",[6]現行XD用点数換算表!$C$16,IF(Z13="ベスト4",[6]現行XD用点数換算表!$D$16,IF(Z13="ベスト8",[6]現行XD用点数換算表!$E$16,IF(Z13="ベスト16",[6]現行XD用点数換算表!$F$16,IF(Z13="ベスト32",[6]現行XD用点数換算表!$G$16,"")))))))</f>
        <v>0</v>
      </c>
      <c r="AB13" s="12" t="s">
        <v>4</v>
      </c>
      <c r="AC13" s="8">
        <f>IF(AB13="",0,IF(AB13="優勝",[6]現行XD用点数換算表!$B$17,IF(AB13="準優勝",[6]現行XD用点数換算表!$C$17,IF(AB13="ベスト4",[6]現行XD用点数換算表!$D$17,IF(AB13="ベスト8",[6]現行XD用点数換算表!$E$17,IF(AB13="ベスト16",[6]現行XD用点数換算表!$F$17,IF(AB13="ベスト32",[6]現行XD用点数換算表!$G$17,"")))))))</f>
        <v>72</v>
      </c>
      <c r="AD13" s="12"/>
      <c r="AE13" s="8">
        <f>IF(AD13="",0,IF(AD13="優勝",[6]現行XD用点数換算表!$B$18,IF(AD13="準優勝",[6]現行XD用点数換算表!$C$18,IF(AD13="ベスト4",[6]現行XD用点数換算表!$D$18,IF(AD13="ベスト8",[6]現行XD用点数換算表!$E$18,[6]現行XD用点数換算表!$F$18)))))</f>
        <v>0</v>
      </c>
      <c r="AF13" s="12"/>
      <c r="AG13" s="8">
        <f>IF(AF13="",0,IF(AF13="優勝",[6]現行XD用点数換算表!$B$19,IF(AF13="準優勝",[6]現行XD用点数換算表!$C$19,IF(AF13="ベスト4",[6]現行XD用点数換算表!$D$19,IF(AF13="ベスト8",[6]現行XD用点数換算表!$E$19,[6]現行XD用点数換算表!$F$19)))))</f>
        <v>0</v>
      </c>
      <c r="AH13" s="8">
        <f t="shared" si="0"/>
        <v>242</v>
      </c>
    </row>
    <row r="14" spans="1:34" ht="17.25" customHeight="1" x14ac:dyDescent="0.55000000000000004">
      <c r="A14" s="12" t="s">
        <v>118</v>
      </c>
      <c r="B14" s="12" t="s">
        <v>119</v>
      </c>
      <c r="C14" s="12">
        <v>4</v>
      </c>
      <c r="D14" s="25" t="s">
        <v>159</v>
      </c>
      <c r="E14" s="26" t="s">
        <v>160</v>
      </c>
      <c r="F14" s="12"/>
      <c r="G14" s="13">
        <f>IF(F14="",0,IF(F14="優勝",[6]現行XD用点数換算表!$B$2,IF(F14="準優勝",[6]現行XD用点数換算表!$C$2,IF(F14="ベスト4",[6]現行XD用点数換算表!$D$2,[6]現行XD用点数換算表!$E$2))))</f>
        <v>0</v>
      </c>
      <c r="H14" s="12"/>
      <c r="I14" s="8">
        <f>IF(H14="",0,IF(H14="優勝",[6]現行XD用点数換算表!$B$3,IF(H14="準優勝",[6]現行XD用点数換算表!$C$3,IF(H14="ベスト4",[6]現行XD用点数換算表!$D$3,[6]現行XD用点数換算表!$E$3))))</f>
        <v>0</v>
      </c>
      <c r="J14" s="12"/>
      <c r="K14" s="8">
        <f>IF(J14="",0,IF(J14="優勝",[5]現行XD用点数換算表!$B$4,IF(J14="準優勝",[5]現行XD用点数換算表!$C$4,IF(J14="ベスト4",[5]現行XD用点数換算表!$D$4,IF(J14="ベスト8",[5]現行XD用点数換算表!$E$4,IF(J14="ベスト16",[5]現行XD用点数換算表!$F$4,IF(J14="ベスト32",[5]現行XD用点数換算表!$G$4,"")))))))</f>
        <v>0</v>
      </c>
      <c r="L14" s="12"/>
      <c r="M14" s="8">
        <f>IF(L14="",0,IF(L14="優勝",[6]現行XD用点数換算表!$B$5,IF(L14="準優勝",[6]現行XD用点数換算表!$C$5,IF(L14="ベスト4",[6]現行XD用点数換算表!$D$5,IF(L14="ベスト8",[6]現行XD用点数換算表!$E$5,IF(L14="ベスト16",[6]現行XD用点数換算表!$F$5,IF(L14="ベスト32",[6]現行XD用点数換算表!$G$5,"")))))))</f>
        <v>0</v>
      </c>
      <c r="N14" s="12" t="s">
        <v>3</v>
      </c>
      <c r="O14" s="8">
        <f>IF(N14="",0,IF(N14="優勝",[6]現行XD用点数換算表!$B$6,IF(N14="準優勝",[6]現行XD用点数換算表!$C$6,IF(N14="ベスト4",[6]現行XD用点数換算表!$D$6,IF(N14="ベスト8",[6]現行XD用点数換算表!$E$6,IF(N14="ベスト16",[6]現行XD用点数換算表!$F$6,IF(N14="ベスト32",[6]現行XD用点数換算表!$G$6,"")))))))</f>
        <v>130</v>
      </c>
      <c r="P14" s="12"/>
      <c r="Q14" s="8">
        <f>IF(P14="",0,IF(P14="優勝",[6]現行XD用点数換算表!$B$7,IF(P14="準優勝",[6]現行XD用点数換算表!$C$7,IF(P14="ベスト4",[6]現行XD用点数換算表!$D$7,IF(P14="ベスト8",[6]現行XD用点数換算表!$E$7,[6]現行XD用点数換算表!$F$7)))))</f>
        <v>0</v>
      </c>
      <c r="R14" s="12"/>
      <c r="S14" s="8">
        <f>IF(R14="",0,IF(R14="優勝",[6]現行XD用点数換算表!$B$8,IF(R14="準優勝",[6]現行XD用点数換算表!$C$8,IF(R14="ベスト4",[6]現行XD用点数換算表!$D$8,IF(R14="ベスト8",[6]現行XD用点数換算表!$E$8,[6]現行XD用点数換算表!$F$8)))))</f>
        <v>0</v>
      </c>
      <c r="T14" s="12"/>
      <c r="U14" s="14">
        <f>IF(T14="",0,IF(T14="優勝",[6]現行XD用点数換算表!$B$13,IF(T14="準優勝",[6]現行XD用点数換算表!$C$13,IF(T14="ベスト4",[6]現行XD用点数換算表!$D$13,[6]現行XD用点数換算表!$E$13))))</f>
        <v>0</v>
      </c>
      <c r="V14" s="12"/>
      <c r="W14" s="8">
        <f>IF(V14="",0,IF(V14="優勝",[6]現行XD用点数換算表!$B$14,IF(V14="準優勝",[6]現行XD用点数換算表!$C$14,IF(V14="ベスト4",[6]現行XD用点数換算表!$D$14,[6]現行XD用点数換算表!$E$14))))</f>
        <v>0</v>
      </c>
      <c r="X14" s="12"/>
      <c r="Y14" s="8">
        <f>IF(X14="",0,IF(X14="優勝",[5]現行XD用点数換算表!$B$15,IF(X14="準優勝",[5]現行XD用点数換算表!$C$15,IF(X14="ベスト4",[5]現行XD用点数換算表!$D$15,IF(X14="ベスト8",[5]現行XD用点数換算表!$E$15,IF(X14="ベスト16",[5]現行XD用点数換算表!$F$15,IF(X14="ベスト32",[5]現行XD用点数換算表!$G$15,"")))))))</f>
        <v>0</v>
      </c>
      <c r="Z14" s="12"/>
      <c r="AA14" s="8">
        <f>IF(Z14="",0,IF(Z14="優勝",[6]現行XD用点数換算表!$B$16,IF(Z14="準優勝",[6]現行XD用点数換算表!$C$16,IF(Z14="ベスト4",[6]現行XD用点数換算表!$D$16,IF(Z14="ベスト8",[6]現行XD用点数換算表!$E$16,IF(Z14="ベスト16",[6]現行XD用点数換算表!$F$16,IF(Z14="ベスト32",[6]現行XD用点数換算表!$G$16,"")))))))</f>
        <v>0</v>
      </c>
      <c r="AB14" s="12" t="s">
        <v>3</v>
      </c>
      <c r="AC14" s="8">
        <f>IF(AB14="",0,IF(AB14="優勝",[6]現行XD用点数換算表!$B$17,IF(AB14="準優勝",[6]現行XD用点数換算表!$C$17,IF(AB14="ベスト4",[6]現行XD用点数換算表!$D$17,IF(AB14="ベスト8",[6]現行XD用点数換算表!$E$17,IF(AB14="ベスト16",[6]現行XD用点数換算表!$F$17,IF(AB14="ベスト32",[6]現行XD用点数換算表!$G$17,"")))))))</f>
        <v>104</v>
      </c>
      <c r="AD14" s="12"/>
      <c r="AE14" s="8">
        <f>IF(AD14="",0,IF(AD14="優勝",[6]現行XD用点数換算表!$B$18,IF(AD14="準優勝",[6]現行XD用点数換算表!$C$18,IF(AD14="ベスト4",[6]現行XD用点数換算表!$D$18,IF(AD14="ベスト8",[6]現行XD用点数換算表!$E$18,[6]現行XD用点数換算表!$F$18)))))</f>
        <v>0</v>
      </c>
      <c r="AF14" s="12"/>
      <c r="AG14" s="8">
        <f>IF(AF14="",0,IF(AF14="優勝",[6]現行XD用点数換算表!$B$19,IF(AF14="準優勝",[6]現行XD用点数換算表!$C$19,IF(AF14="ベスト4",[6]現行XD用点数換算表!$D$19,IF(AF14="ベスト8",[6]現行XD用点数換算表!$E$19,[6]現行XD用点数換算表!$F$19)))))</f>
        <v>0</v>
      </c>
      <c r="AH14" s="8">
        <f t="shared" si="0"/>
        <v>234</v>
      </c>
    </row>
    <row r="15" spans="1:34" ht="17.25" customHeight="1" x14ac:dyDescent="0.55000000000000004">
      <c r="A15" s="12" t="s">
        <v>120</v>
      </c>
      <c r="B15" s="12" t="s">
        <v>43</v>
      </c>
      <c r="C15" s="12">
        <v>2</v>
      </c>
      <c r="D15" s="25" t="s">
        <v>159</v>
      </c>
      <c r="E15" s="26" t="s">
        <v>160</v>
      </c>
      <c r="F15" s="12"/>
      <c r="G15" s="13">
        <f>IF(F15="",0,IF(F15="優勝",[6]現行XD用点数換算表!$B$2,IF(F15="準優勝",[6]現行XD用点数換算表!$C$2,IF(F15="ベスト4",[6]現行XD用点数換算表!$D$2,[6]現行XD用点数換算表!$E$2))))</f>
        <v>0</v>
      </c>
      <c r="H15" s="12"/>
      <c r="I15" s="8">
        <f>IF(H15="",0,IF(H15="優勝",[6]現行XD用点数換算表!$B$3,IF(H15="準優勝",[6]現行XD用点数換算表!$C$3,IF(H15="ベスト4",[6]現行XD用点数換算表!$D$3,[6]現行XD用点数換算表!$E$3))))</f>
        <v>0</v>
      </c>
      <c r="J15" s="12" t="s">
        <v>4</v>
      </c>
      <c r="K15" s="8">
        <f>IF(J15="",0,IF(J15="優勝",[5]現行XD用点数換算表!$B$4,IF(J15="準優勝",[5]現行XD用点数換算表!$C$4,IF(J15="ベスト4",[5]現行XD用点数換算表!$D$4,IF(J15="ベスト8",[5]現行XD用点数換算表!$E$4,IF(J15="ベスト16",[5]現行XD用点数換算表!$F$4,IF(J15="ベスト32",[5]現行XD用点数換算表!$G$4,"")))))))</f>
        <v>160</v>
      </c>
      <c r="L15" s="12"/>
      <c r="M15" s="8">
        <f>IF(L15="",0,IF(L15="優勝",[6]現行XD用点数換算表!$B$5,IF(L15="準優勝",[6]現行XD用点数換算表!$C$5,IF(L15="ベスト4",[6]現行XD用点数換算表!$D$5,IF(L15="ベスト8",[6]現行XD用点数換算表!$E$5,IF(L15="ベスト16",[6]現行XD用点数換算表!$F$5,IF(L15="ベスト32",[6]現行XD用点数換算表!$G$5,"")))))))</f>
        <v>0</v>
      </c>
      <c r="N15" s="12"/>
      <c r="O15" s="8">
        <f>IF(N15="",0,IF(N15="優勝",[6]現行XD用点数換算表!$B$6,IF(N15="準優勝",[6]現行XD用点数換算表!$C$6,IF(N15="ベスト4",[6]現行XD用点数換算表!$D$6,IF(N15="ベスト8",[6]現行XD用点数換算表!$E$6,IF(N15="ベスト16",[6]現行XD用点数換算表!$F$6,IF(N15="ベスト32",[6]現行XD用点数換算表!$G$6,"")))))))</f>
        <v>0</v>
      </c>
      <c r="P15" s="12"/>
      <c r="Q15" s="8">
        <f>IF(P15="",0,IF(P15="優勝",[6]現行XD用点数換算表!$B$7,IF(P15="準優勝",[6]現行XD用点数換算表!$C$7,IF(P15="ベスト4",[6]現行XD用点数換算表!$D$7,IF(P15="ベスト8",[6]現行XD用点数換算表!$E$7,[6]現行XD用点数換算表!$F$7)))))</f>
        <v>0</v>
      </c>
      <c r="R15" s="12"/>
      <c r="S15" s="8">
        <f>IF(R15="",0,IF(R15="優勝",[6]現行XD用点数換算表!$B$8,IF(R15="準優勝",[6]現行XD用点数換算表!$C$8,IF(R15="ベスト4",[6]現行XD用点数換算表!$D$8,IF(R15="ベスト8",[6]現行XD用点数換算表!$E$8,[6]現行XD用点数換算表!$F$8)))))</f>
        <v>0</v>
      </c>
      <c r="T15" s="12" t="s">
        <v>2</v>
      </c>
      <c r="U15" s="14">
        <f>IF(T15="",0,IF(T15="優勝",[6]現行XD用点数換算表!$B$13,IF(T15="準優勝",[6]現行XD用点数換算表!$C$13,IF(T15="ベスト4",[6]現行XD用点数換算表!$D$13,[6]現行XD用点数換算表!$E$13))))</f>
        <v>40</v>
      </c>
      <c r="V15" s="12"/>
      <c r="W15" s="8">
        <f>IF(V15="",0,IF(V15="優勝",[6]現行XD用点数換算表!$B$14,IF(V15="準優勝",[6]現行XD用点数換算表!$C$14,IF(V15="ベスト4",[6]現行XD用点数換算表!$D$14,[6]現行XD用点数換算表!$E$14))))</f>
        <v>0</v>
      </c>
      <c r="X15" s="12"/>
      <c r="Y15" s="8">
        <f>IF(X15="",0,IF(X15="優勝",[5]現行XD用点数換算表!$B$15,IF(X15="準優勝",[5]現行XD用点数換算表!$C$15,IF(X15="ベスト4",[5]現行XD用点数換算表!$D$15,IF(X15="ベスト8",[5]現行XD用点数換算表!$E$15,IF(X15="ベスト16",[5]現行XD用点数換算表!$F$15,IF(X15="ベスト32",[5]現行XD用点数換算表!$G$15,"")))))))</f>
        <v>0</v>
      </c>
      <c r="Z15" s="12"/>
      <c r="AA15" s="8">
        <f>IF(Z15="",0,IF(Z15="優勝",[6]現行XD用点数換算表!$B$16,IF(Z15="準優勝",[6]現行XD用点数換算表!$C$16,IF(Z15="ベスト4",[6]現行XD用点数換算表!$D$16,IF(Z15="ベスト8",[6]現行XD用点数換算表!$E$16,IF(Z15="ベスト16",[6]現行XD用点数換算表!$F$16,IF(Z15="ベスト32",[6]現行XD用点数換算表!$G$16,"")))))))</f>
        <v>0</v>
      </c>
      <c r="AB15" s="12"/>
      <c r="AC15" s="8">
        <f>IF(AB15="",0,IF(AB15="優勝",[6]現行XD用点数換算表!$B$17,IF(AB15="準優勝",[6]現行XD用点数換算表!$C$17,IF(AB15="ベスト4",[6]現行XD用点数換算表!$D$17,IF(AB15="ベスト8",[6]現行XD用点数換算表!$E$17,IF(AB15="ベスト16",[6]現行XD用点数換算表!$F$17,IF(AB15="ベスト32",[6]現行XD用点数換算表!$G$17,"")))))))</f>
        <v>0</v>
      </c>
      <c r="AD15" s="12"/>
      <c r="AE15" s="8">
        <f>IF(AD15="",0,IF(AD15="優勝",[6]現行XD用点数換算表!$B$18,IF(AD15="準優勝",[6]現行XD用点数換算表!$C$18,IF(AD15="ベスト4",[6]現行XD用点数換算表!$D$18,IF(AD15="ベスト8",[6]現行XD用点数換算表!$E$18,[6]現行XD用点数換算表!$F$18)))))</f>
        <v>0</v>
      </c>
      <c r="AF15" s="12"/>
      <c r="AG15" s="8">
        <f>IF(AF15="",0,IF(AF15="優勝",[6]現行XD用点数換算表!$B$19,IF(AF15="準優勝",[6]現行XD用点数換算表!$C$19,IF(AF15="ベスト4",[6]現行XD用点数換算表!$D$19,IF(AF15="ベスト8",[6]現行XD用点数換算表!$E$19,[6]現行XD用点数換算表!$F$19)))))</f>
        <v>0</v>
      </c>
      <c r="AH15" s="8">
        <f t="shared" si="0"/>
        <v>200</v>
      </c>
    </row>
    <row r="16" spans="1:34" ht="17.25" customHeight="1" x14ac:dyDescent="0.55000000000000004">
      <c r="A16" s="12" t="s">
        <v>121</v>
      </c>
      <c r="B16" s="12" t="s">
        <v>47</v>
      </c>
      <c r="C16" s="12">
        <v>3</v>
      </c>
      <c r="D16" s="25" t="s">
        <v>159</v>
      </c>
      <c r="E16" s="26" t="s">
        <v>160</v>
      </c>
      <c r="F16" s="12"/>
      <c r="G16" s="13">
        <f>IF(F16="",0,IF(F16="優勝",[6]現行XD用点数換算表!$B$2,IF(F16="準優勝",[6]現行XD用点数換算表!$C$2,IF(F16="ベスト4",[6]現行XD用点数換算表!$D$2,[6]現行XD用点数換算表!$E$2))))</f>
        <v>0</v>
      </c>
      <c r="H16" s="12"/>
      <c r="I16" s="8">
        <f>IF(H16="",0,IF(H16="優勝",[6]現行XD用点数換算表!$B$3,IF(H16="準優勝",[6]現行XD用点数換算表!$C$3,IF(H16="ベスト4",[6]現行XD用点数換算表!$D$3,[6]現行XD用点数換算表!$E$3))))</f>
        <v>0</v>
      </c>
      <c r="J16" s="12"/>
      <c r="K16" s="8">
        <f>IF(J16="",0,IF(J16="優勝",[5]現行XD用点数換算表!$B$4,IF(J16="準優勝",[5]現行XD用点数換算表!$C$4,IF(J16="ベスト4",[5]現行XD用点数換算表!$D$4,IF(J16="ベスト8",[5]現行XD用点数換算表!$E$4,IF(J16="ベスト16",[5]現行XD用点数換算表!$F$4,IF(J16="ベスト32",[5]現行XD用点数換算表!$G$4,"")))))))</f>
        <v>0</v>
      </c>
      <c r="L16" s="12"/>
      <c r="M16" s="8">
        <f>IF(L16="",0,IF(L16="優勝",[6]現行XD用点数換算表!$B$5,IF(L16="準優勝",[6]現行XD用点数換算表!$C$5,IF(L16="ベスト4",[6]現行XD用点数換算表!$D$5,IF(L16="ベスト8",[6]現行XD用点数換算表!$E$5,IF(L16="ベスト16",[6]現行XD用点数換算表!$F$5,IF(L16="ベスト32",[6]現行XD用点数換算表!$G$5,"")))))))</f>
        <v>0</v>
      </c>
      <c r="N16" s="12" t="s">
        <v>5</v>
      </c>
      <c r="O16" s="8">
        <f>IF(N16="",0,IF(N16="優勝",[6]現行XD用点数換算表!$B$6,IF(N16="準優勝",[6]現行XD用点数換算表!$C$6,IF(N16="ベスト4",[6]現行XD用点数換算表!$D$6,IF(N16="ベスト8",[6]現行XD用点数換算表!$E$6,IF(N16="ベスト16",[6]現行XD用点数換算表!$F$6,IF(N16="ベスト32",[6]現行XD用点数換算表!$G$6,"")))))))</f>
        <v>30</v>
      </c>
      <c r="P16" s="12"/>
      <c r="Q16" s="8">
        <f>IF(P16="",0,IF(P16="優勝",[6]現行XD用点数換算表!$B$7,IF(P16="準優勝",[6]現行XD用点数換算表!$C$7,IF(P16="ベスト4",[6]現行XD用点数換算表!$D$7,IF(P16="ベスト8",[6]現行XD用点数換算表!$E$7,[6]現行XD用点数換算表!$F$7)))))</f>
        <v>0</v>
      </c>
      <c r="R16" s="12"/>
      <c r="S16" s="8">
        <f>IF(R16="",0,IF(R16="優勝",[6]現行XD用点数換算表!$B$8,IF(R16="準優勝",[6]現行XD用点数換算表!$C$8,IF(R16="ベスト4",[6]現行XD用点数換算表!$D$8,IF(R16="ベスト8",[6]現行XD用点数換算表!$E$8,[6]現行XD用点数換算表!$F$8)))))</f>
        <v>0</v>
      </c>
      <c r="T16" s="12"/>
      <c r="U16" s="14">
        <f>IF(T16="",0,IF(T16="優勝",[6]現行XD用点数換算表!$B$13,IF(T16="準優勝",[6]現行XD用点数換算表!$C$13,IF(T16="ベスト4",[6]現行XD用点数換算表!$D$13,[6]現行XD用点数換算表!$E$13))))</f>
        <v>0</v>
      </c>
      <c r="V16" s="12"/>
      <c r="W16" s="8">
        <f>IF(V16="",0,IF(V16="優勝",[6]現行XD用点数換算表!$B$14,IF(V16="準優勝",[6]現行XD用点数換算表!$C$14,IF(V16="ベスト4",[6]現行XD用点数換算表!$D$14,[6]現行XD用点数換算表!$E$14))))</f>
        <v>0</v>
      </c>
      <c r="X16" s="12"/>
      <c r="Y16" s="8">
        <f>IF(X16="",0,IF(X16="優勝",[5]現行XD用点数換算表!$B$15,IF(X16="準優勝",[5]現行XD用点数換算表!$C$15,IF(X16="ベスト4",[5]現行XD用点数換算表!$D$15,IF(X16="ベスト8",[5]現行XD用点数換算表!$E$15,IF(X16="ベスト16",[5]現行XD用点数換算表!$F$15,IF(X16="ベスト32",[5]現行XD用点数換算表!$G$15,"")))))))</f>
        <v>0</v>
      </c>
      <c r="Z16" s="12" t="s">
        <v>4</v>
      </c>
      <c r="AA16" s="8">
        <f>IF(Z16="",0,IF(Z16="優勝",[6]現行XD用点数換算表!$B$16,IF(Z16="準優勝",[6]現行XD用点数換算表!$C$16,IF(Z16="ベスト4",[6]現行XD用点数換算表!$D$16,IF(Z16="ベスト8",[6]現行XD用点数換算表!$E$16,IF(Z16="ベスト16",[6]現行XD用点数換算表!$F$16,IF(Z16="ベスト32",[6]現行XD用点数換算表!$G$16,"")))))))</f>
        <v>32</v>
      </c>
      <c r="AB16" s="12" t="s">
        <v>2</v>
      </c>
      <c r="AC16" s="8">
        <f>IF(AB16="",0,IF(AB16="優勝",[6]現行XD用点数換算表!$B$17,IF(AB16="準優勝",[6]現行XD用点数換算表!$C$17,IF(AB16="ベスト4",[6]現行XD用点数換算表!$D$17,IF(AB16="ベスト8",[6]現行XD用点数換算表!$E$17,IF(AB16="ベスト16",[6]現行XD用点数換算表!$F$17,IF(AB16="ベスト32",[6]現行XD用点数換算表!$G$17,"")))))))</f>
        <v>136</v>
      </c>
      <c r="AD16" s="12"/>
      <c r="AE16" s="8">
        <f>IF(AD16="",0,IF(AD16="優勝",[6]現行XD用点数換算表!$B$18,IF(AD16="準優勝",[6]現行XD用点数換算表!$C$18,IF(AD16="ベスト4",[6]現行XD用点数換算表!$D$18,IF(AD16="ベスト8",[6]現行XD用点数換算表!$E$18,[6]現行XD用点数換算表!$F$18)))))</f>
        <v>0</v>
      </c>
      <c r="AF16" s="12"/>
      <c r="AG16" s="8">
        <f>IF(AF16="",0,IF(AF16="優勝",[6]現行XD用点数換算表!$B$19,IF(AF16="準優勝",[6]現行XD用点数換算表!$C$19,IF(AF16="ベスト4",[6]現行XD用点数換算表!$D$19,IF(AF16="ベスト8",[6]現行XD用点数換算表!$E$19,[6]現行XD用点数換算表!$F$19)))))</f>
        <v>0</v>
      </c>
      <c r="AH16" s="8">
        <f t="shared" si="0"/>
        <v>198</v>
      </c>
    </row>
    <row r="17" spans="1:34" ht="17.25" customHeight="1" x14ac:dyDescent="0.55000000000000004">
      <c r="A17" s="12" t="s">
        <v>122</v>
      </c>
      <c r="B17" s="12" t="s">
        <v>45</v>
      </c>
      <c r="C17" s="12">
        <v>4</v>
      </c>
      <c r="D17" s="25" t="s">
        <v>159</v>
      </c>
      <c r="E17" s="26" t="s">
        <v>160</v>
      </c>
      <c r="F17" s="12"/>
      <c r="G17" s="13">
        <f>IF(F17="",0,IF(F17="優勝",[6]現行XD用点数換算表!$B$2,IF(F17="準優勝",[6]現行XD用点数換算表!$C$2,IF(F17="ベスト4",[6]現行XD用点数換算表!$D$2,[6]現行XD用点数換算表!$E$2))))</f>
        <v>0</v>
      </c>
      <c r="H17" s="12"/>
      <c r="I17" s="8">
        <f>IF(H17="",0,IF(H17="優勝",[6]現行XD用点数換算表!$B$3,IF(H17="準優勝",[6]現行XD用点数換算表!$C$3,IF(H17="ベスト4",[6]現行XD用点数換算表!$D$3,[6]現行XD用点数換算表!$E$3))))</f>
        <v>0</v>
      </c>
      <c r="J17" s="12" t="s">
        <v>5</v>
      </c>
      <c r="K17" s="8">
        <f>IF(J17="",0,IF(J17="優勝",[5]現行XD用点数換算表!$B$4,IF(J17="準優勝",[5]現行XD用点数換算表!$C$4,IF(J17="ベスト4",[5]現行XD用点数換算表!$D$4,IF(J17="ベスト8",[5]現行XD用点数換算表!$E$4,IF(J17="ベスト16",[5]現行XD用点数換算表!$F$4,IF(J17="ベスト32",[5]現行XD用点数換算表!$G$4,"")))))))</f>
        <v>80</v>
      </c>
      <c r="L17" s="12" t="s">
        <v>4</v>
      </c>
      <c r="M17" s="8">
        <f>IF(L17="",0,IF(L17="優勝",[6]現行XD用点数換算表!$B$5,IF(L17="準優勝",[6]現行XD用点数換算表!$C$5,IF(L17="ベスト4",[6]現行XD用点数換算表!$D$5,IF(L17="ベスト8",[6]現行XD用点数換算表!$E$5,IF(L17="ベスト16",[6]現行XD用点数換算表!$F$5,IF(L17="ベスト32",[6]現行XD用点数換算表!$G$5,"")))))))</f>
        <v>40</v>
      </c>
      <c r="N17" s="12"/>
      <c r="O17" s="8">
        <f>IF(N17="",0,IF(N17="優勝",[6]現行XD用点数換算表!$B$6,IF(N17="準優勝",[6]現行XD用点数換算表!$C$6,IF(N17="ベスト4",[6]現行XD用点数換算表!$D$6,IF(N17="ベスト8",[6]現行XD用点数換算表!$E$6,IF(N17="ベスト16",[6]現行XD用点数換算表!$F$6,IF(N17="ベスト32",[6]現行XD用点数換算表!$G$6,"")))))))</f>
        <v>0</v>
      </c>
      <c r="P17" s="12"/>
      <c r="Q17" s="8">
        <f>IF(P17="",0,IF(P17="優勝",[6]現行XD用点数換算表!$B$7,IF(P17="準優勝",[6]現行XD用点数換算表!$C$7,IF(P17="ベスト4",[6]現行XD用点数換算表!$D$7,IF(P17="ベスト8",[6]現行XD用点数換算表!$E$7,[6]現行XD用点数換算表!$F$7)))))</f>
        <v>0</v>
      </c>
      <c r="R17" s="12"/>
      <c r="S17" s="8">
        <f>IF(R17="",0,IF(R17="優勝",[6]現行XD用点数換算表!$B$8,IF(R17="準優勝",[6]現行XD用点数換算表!$C$8,IF(R17="ベスト4",[6]現行XD用点数換算表!$D$8,IF(R17="ベスト8",[6]現行XD用点数換算表!$E$8,[6]現行XD用点数換算表!$F$8)))))</f>
        <v>0</v>
      </c>
      <c r="T17" s="12"/>
      <c r="U17" s="14">
        <f>IF(T17="",0,IF(T17="優勝",[6]現行XD用点数換算表!$B$13,IF(T17="準優勝",[6]現行XD用点数換算表!$C$13,IF(T17="ベスト4",[6]現行XD用点数換算表!$D$13,[6]現行XD用点数換算表!$E$13))))</f>
        <v>0</v>
      </c>
      <c r="V17" s="12"/>
      <c r="W17" s="8">
        <f>IF(V17="",0,IF(V17="優勝",[6]現行XD用点数換算表!$B$14,IF(V17="準優勝",[6]現行XD用点数換算表!$C$14,IF(V17="ベスト4",[6]現行XD用点数換算表!$D$14,[6]現行XD用点数換算表!$E$14))))</f>
        <v>0</v>
      </c>
      <c r="X17" s="12" t="s">
        <v>5</v>
      </c>
      <c r="Y17" s="8">
        <f>IF(X17="",0,IF(X17="優勝",[5]現行XD用点数換算表!$B$15,IF(X17="準優勝",[5]現行XD用点数換算表!$C$15,IF(X17="ベスト4",[5]現行XD用点数換算表!$D$15,IF(X17="ベスト8",[5]現行XD用点数換算表!$E$15,IF(X17="ベスト16",[5]現行XD用点数換算表!$F$15,IF(X17="ベスト32",[5]現行XD用点数換算表!$G$15,"")))))))</f>
        <v>64</v>
      </c>
      <c r="Z17" s="12"/>
      <c r="AA17" s="8">
        <f>IF(Z17="",0,IF(Z17="優勝",[6]現行XD用点数換算表!$B$16,IF(Z17="準優勝",[6]現行XD用点数換算表!$C$16,IF(Z17="ベスト4",[6]現行XD用点数換算表!$D$16,IF(Z17="ベスト8",[6]現行XD用点数換算表!$E$16,IF(Z17="ベスト16",[6]現行XD用点数換算表!$F$16,IF(Z17="ベスト32",[6]現行XD用点数換算表!$G$16,"")))))))</f>
        <v>0</v>
      </c>
      <c r="AB17" s="12"/>
      <c r="AC17" s="8">
        <f>IF(AB17="",0,IF(AB17="優勝",[6]現行XD用点数換算表!$B$17,IF(AB17="準優勝",[6]現行XD用点数換算表!$C$17,IF(AB17="ベスト4",[6]現行XD用点数換算表!$D$17,IF(AB17="ベスト8",[6]現行XD用点数換算表!$E$17,IF(AB17="ベスト16",[6]現行XD用点数換算表!$F$17,IF(AB17="ベスト32",[6]現行XD用点数換算表!$G$17,"")))))))</f>
        <v>0</v>
      </c>
      <c r="AD17" s="12"/>
      <c r="AE17" s="8">
        <f>IF(AD17="",0,IF(AD17="優勝",[6]現行XD用点数換算表!$B$18,IF(AD17="準優勝",[6]現行XD用点数換算表!$C$18,IF(AD17="ベスト4",[6]現行XD用点数換算表!$D$18,IF(AD17="ベスト8",[6]現行XD用点数換算表!$E$18,[6]現行XD用点数換算表!$F$18)))))</f>
        <v>0</v>
      </c>
      <c r="AF17" s="12"/>
      <c r="AG17" s="8">
        <f>IF(AF17="",0,IF(AF17="優勝",[6]現行XD用点数換算表!$B$19,IF(AF17="準優勝",[6]現行XD用点数換算表!$C$19,IF(AF17="ベスト4",[6]現行XD用点数換算表!$D$19,IF(AF17="ベスト8",[6]現行XD用点数換算表!$E$19,[6]現行XD用点数換算表!$F$19)))))</f>
        <v>0</v>
      </c>
      <c r="AH17" s="8">
        <f t="shared" si="0"/>
        <v>184</v>
      </c>
    </row>
    <row r="18" spans="1:34" ht="17.25" customHeight="1" x14ac:dyDescent="0.55000000000000004">
      <c r="A18" s="12" t="s">
        <v>123</v>
      </c>
      <c r="B18" s="12" t="s">
        <v>52</v>
      </c>
      <c r="C18" s="12">
        <v>4</v>
      </c>
      <c r="D18" s="25" t="s">
        <v>159</v>
      </c>
      <c r="E18" s="26" t="s">
        <v>160</v>
      </c>
      <c r="F18" s="12"/>
      <c r="G18" s="13">
        <f>IF(F18="",0,IF(F18="優勝",[6]現行XD用点数換算表!$B$2,IF(F18="準優勝",[6]現行XD用点数換算表!$C$2,IF(F18="ベスト4",[6]現行XD用点数換算表!$D$2,[6]現行XD用点数換算表!$E$2))))</f>
        <v>0</v>
      </c>
      <c r="H18" s="12"/>
      <c r="I18" s="8">
        <f>IF(H18="",0,IF(H18="優勝",[6]現行XD用点数換算表!$B$3,IF(H18="準優勝",[6]現行XD用点数換算表!$C$3,IF(H18="ベスト4",[6]現行XD用点数換算表!$D$3,[6]現行XD用点数換算表!$E$3))))</f>
        <v>0</v>
      </c>
      <c r="J18" s="12"/>
      <c r="K18" s="8">
        <f>IF(J18="",0,IF(J18="優勝",[5]現行XD用点数換算表!$B$4,IF(J18="準優勝",[5]現行XD用点数換算表!$C$4,IF(J18="ベスト4",[5]現行XD用点数換算表!$D$4,IF(J18="ベスト8",[5]現行XD用点数換算表!$E$4,IF(J18="ベスト16",[5]現行XD用点数換算表!$F$4,IF(J18="ベスト32",[5]現行XD用点数換算表!$G$4,"")))))))</f>
        <v>0</v>
      </c>
      <c r="L18" s="12"/>
      <c r="M18" s="8">
        <f>IF(L18="",0,IF(L18="優勝",[6]現行XD用点数換算表!$B$5,IF(L18="準優勝",[6]現行XD用点数換算表!$C$5,IF(L18="ベスト4",[6]現行XD用点数換算表!$D$5,IF(L18="ベスト8",[6]現行XD用点数換算表!$E$5,IF(L18="ベスト16",[6]現行XD用点数換算表!$F$5,IF(L18="ベスト32",[6]現行XD用点数換算表!$G$5,"")))))))</f>
        <v>0</v>
      </c>
      <c r="N18" s="12" t="s">
        <v>4</v>
      </c>
      <c r="O18" s="8">
        <f>IF(N18="",0,IF(N18="優勝",[6]現行XD用点数換算表!$B$6,IF(N18="準優勝",[6]現行XD用点数換算表!$C$6,IF(N18="ベスト4",[6]現行XD用点数換算表!$D$6,IF(N18="ベスト8",[6]現行XD用点数換算表!$E$6,IF(N18="ベスト16",[6]現行XD用点数換算表!$F$6,IF(N18="ベスト32",[6]現行XD用点数換算表!$G$6,"")))))))</f>
        <v>90</v>
      </c>
      <c r="P18" s="12"/>
      <c r="Q18" s="8">
        <f>IF(P18="",0,IF(P18="優勝",[6]現行XD用点数換算表!$B$7,IF(P18="準優勝",[6]現行XD用点数換算表!$C$7,IF(P18="ベスト4",[6]現行XD用点数換算表!$D$7,IF(P18="ベスト8",[6]現行XD用点数換算表!$E$7,[6]現行XD用点数換算表!$F$7)))))</f>
        <v>0</v>
      </c>
      <c r="R18" s="12"/>
      <c r="S18" s="8">
        <f>IF(R18="",0,IF(R18="優勝",[6]現行XD用点数換算表!$B$8,IF(R18="準優勝",[6]現行XD用点数換算表!$C$8,IF(R18="ベスト4",[6]現行XD用点数換算表!$D$8,IF(R18="ベスト8",[6]現行XD用点数換算表!$E$8,[6]現行XD用点数換算表!$F$8)))))</f>
        <v>0</v>
      </c>
      <c r="T18" s="12"/>
      <c r="U18" s="14">
        <f>IF(T18="",0,IF(T18="優勝",[6]現行XD用点数換算表!$B$13,IF(T18="準優勝",[6]現行XD用点数換算表!$C$13,IF(T18="ベスト4",[6]現行XD用点数換算表!$D$13,[6]現行XD用点数換算表!$E$13))))</f>
        <v>0</v>
      </c>
      <c r="V18" s="12"/>
      <c r="W18" s="8">
        <f>IF(V18="",0,IF(V18="優勝",[6]現行XD用点数換算表!$B$14,IF(V18="準優勝",[6]現行XD用点数換算表!$C$14,IF(V18="ベスト4",[6]現行XD用点数換算表!$D$14,[6]現行XD用点数換算表!$E$14))))</f>
        <v>0</v>
      </c>
      <c r="X18" s="12"/>
      <c r="Y18" s="8">
        <f>IF(X18="",0,IF(X18="優勝",[5]現行XD用点数換算表!$B$15,IF(X18="準優勝",[5]現行XD用点数換算表!$C$15,IF(X18="ベスト4",[5]現行XD用点数換算表!$D$15,IF(X18="ベスト8",[5]現行XD用点数換算表!$E$15,IF(X18="ベスト16",[5]現行XD用点数換算表!$F$15,IF(X18="ベスト32",[5]現行XD用点数換算表!$G$15,"")))))))</f>
        <v>0</v>
      </c>
      <c r="Z18" s="12"/>
      <c r="AA18" s="8">
        <f>IF(Z18="",0,IF(Z18="優勝",[6]現行XD用点数換算表!$B$16,IF(Z18="準優勝",[6]現行XD用点数換算表!$C$16,IF(Z18="ベスト4",[6]現行XD用点数換算表!$D$16,IF(Z18="ベスト8",[6]現行XD用点数換算表!$E$16,IF(Z18="ベスト16",[6]現行XD用点数換算表!$F$16,IF(Z18="ベスト32",[6]現行XD用点数換算表!$G$16,"")))))))</f>
        <v>0</v>
      </c>
      <c r="AB18" s="12" t="s">
        <v>4</v>
      </c>
      <c r="AC18" s="8">
        <f>IF(AB18="",0,IF(AB18="優勝",[6]現行XD用点数換算表!$B$17,IF(AB18="準優勝",[6]現行XD用点数換算表!$C$17,IF(AB18="ベスト4",[6]現行XD用点数換算表!$D$17,IF(AB18="ベスト8",[6]現行XD用点数換算表!$E$17,IF(AB18="ベスト16",[6]現行XD用点数換算表!$F$17,IF(AB18="ベスト32",[6]現行XD用点数換算表!$G$17,"")))))))</f>
        <v>72</v>
      </c>
      <c r="AD18" s="12"/>
      <c r="AE18" s="8">
        <f>IF(AD18="",0,IF(AD18="優勝",[6]現行XD用点数換算表!$B$18,IF(AD18="準優勝",[6]現行XD用点数換算表!$C$18,IF(AD18="ベスト4",[6]現行XD用点数換算表!$D$18,IF(AD18="ベスト8",[6]現行XD用点数換算表!$E$18,[6]現行XD用点数換算表!$F$18)))))</f>
        <v>0</v>
      </c>
      <c r="AF18" s="12"/>
      <c r="AG18" s="8">
        <f>IF(AF18="",0,IF(AF18="優勝",[6]現行XD用点数換算表!$B$19,IF(AF18="準優勝",[6]現行XD用点数換算表!$C$19,IF(AF18="ベスト4",[6]現行XD用点数換算表!$D$19,IF(AF18="ベスト8",[6]現行XD用点数換算表!$E$19,[6]現行XD用点数換算表!$F$19)))))</f>
        <v>0</v>
      </c>
      <c r="AH18" s="8">
        <f t="shared" si="0"/>
        <v>162</v>
      </c>
    </row>
    <row r="19" spans="1:34" ht="17.25" customHeight="1" x14ac:dyDescent="0.55000000000000004">
      <c r="A19" s="12" t="s">
        <v>203</v>
      </c>
      <c r="B19" s="12" t="s">
        <v>190</v>
      </c>
      <c r="C19" s="12">
        <v>2</v>
      </c>
      <c r="D19" s="29" t="s">
        <v>200</v>
      </c>
      <c r="E19" s="40" t="s">
        <v>34</v>
      </c>
      <c r="F19" s="12"/>
      <c r="G19" s="13">
        <f>IF(F19="",0,IF(F19="優勝",[1]現行XD用点数換算表!$B$2,IF(F19="準優勝",[1]現行XD用点数換算表!$C$2,IF(F19="ベスト4",[1]現行XD用点数換算表!$D$2,[1]現行XD用点数換算表!$E$2))))</f>
        <v>0</v>
      </c>
      <c r="H19" s="12"/>
      <c r="I19" s="8">
        <f>IF(H19="",0,IF(H19="優勝",[1]現行XD用点数換算表!$B$3,IF(H19="準優勝",[1]現行XD用点数換算表!$C$3,IF(H19="ベスト4",[1]現行XD用点数換算表!$D$3,[1]現行XD用点数換算表!$E$3))))</f>
        <v>0</v>
      </c>
      <c r="J19" s="12" t="s">
        <v>5</v>
      </c>
      <c r="K19" s="8">
        <f>IF(J19="",0,IF(J19="優勝",[2]現行XD用点数換算表!$B$4,IF(J19="準優勝",[2]現行XD用点数換算表!$C$4,IF(J19="ベスト4",[2]現行XD用点数換算表!$D$4,IF(J19="ベスト8",[2]現行XD用点数換算表!$E$4,IF(J19="ベスト16",[2]現行XD用点数換算表!$F$4,IF(J19="ベスト32",[2]現行XD用点数換算表!$G$4,"")))))))</f>
        <v>80</v>
      </c>
      <c r="L19" s="12" t="s">
        <v>3</v>
      </c>
      <c r="M19" s="8">
        <f>IF(L19="",0,IF(L19="優勝",[1]現行XD用点数換算表!$B$5,IF(L19="準優勝",[1]現行XD用点数換算表!$C$5,IF(L19="ベスト4",[1]現行XD用点数換算表!$D$5,IF(L19="ベスト8",[1]現行XD用点数換算表!$E$5,IF(L19="ベスト16",[1]現行XD用点数換算表!$F$5,IF(L19="ベスト32",[1]現行XD用点数換算表!$G$5,"")))))))</f>
        <v>80</v>
      </c>
      <c r="N19" s="12"/>
      <c r="O19" s="8">
        <f>IF(N19="",0,IF(N19="優勝",[1]現行XD用点数換算表!$B$6,IF(N19="準優勝",[1]現行XD用点数換算表!$C$6,IF(N19="ベスト4",[1]現行XD用点数換算表!$D$6,IF(N19="ベスト8",[1]現行XD用点数換算表!$E$6,IF(N19="ベスト16",[1]現行XD用点数換算表!$F$6,IF(N19="ベスト32",[1]現行XD用点数換算表!$G$6,"")))))))</f>
        <v>0</v>
      </c>
      <c r="P19" s="12"/>
      <c r="Q19" s="8">
        <f>IF(P19="",0,IF(P19="優勝",[1]現行XD用点数換算表!$B$7,IF(P19="準優勝",[1]現行XD用点数換算表!$C$7,IF(P19="ベスト4",[1]現行XD用点数換算表!$D$7,IF(P19="ベスト8",[1]現行XD用点数換算表!$E$7,[1]現行XD用点数換算表!$F$7)))))</f>
        <v>0</v>
      </c>
      <c r="R19" s="12"/>
      <c r="S19" s="8">
        <f>IF(R19="",0,IF(R19="優勝",[1]現行XD用点数換算表!$B$8,IF(R19="準優勝",[1]現行XD用点数換算表!$C$8,IF(R19="ベスト4",[1]現行XD用点数換算表!$D$8,IF(R19="ベスト8",[1]現行XD用点数換算表!$E$8,[1]現行XD用点数換算表!$F$8)))))</f>
        <v>0</v>
      </c>
      <c r="T19" s="12"/>
      <c r="U19" s="14">
        <f>IF(T19="",0,IF(T19="優勝",[1]現行XD用点数換算表!$B$13,IF(T19="準優勝",[1]現行XD用点数換算表!$C$13,IF(T19="ベスト4",[1]現行XD用点数換算表!$D$13,[1]現行XD用点数換算表!$E$13))))</f>
        <v>0</v>
      </c>
      <c r="V19" s="12"/>
      <c r="W19" s="8">
        <f>IF(V19="",0,IF(V19="優勝",[1]現行XD用点数換算表!$B$14,IF(V19="準優勝",[1]現行XD用点数換算表!$C$14,IF(V19="ベスト4",[1]現行XD用点数換算表!$D$14,[1]現行XD用点数換算表!$E$14))))</f>
        <v>0</v>
      </c>
      <c r="X19" s="12"/>
      <c r="Y19" s="8">
        <f>IF(X19="",0,IF(X19="優勝",[2]現行XD用点数換算表!$B$15,IF(X19="準優勝",[2]現行XD用点数換算表!$C$15,IF(X19="ベスト4",[2]現行XD用点数換算表!$D$15,IF(X19="ベスト8",[2]現行XD用点数換算表!$E$15,IF(X19="ベスト16",[2]現行XD用点数換算表!$F$15,IF(X19="ベスト32",[2]現行XD用点数換算表!$G$15,"")))))))</f>
        <v>0</v>
      </c>
      <c r="Z19" s="12"/>
      <c r="AA19" s="8">
        <f>IF(Z19="",0,IF(Z19="優勝",[1]現行XD用点数換算表!$B$16,IF(Z19="準優勝",[1]現行XD用点数換算表!$C$16,IF(Z19="ベスト4",[1]現行XD用点数換算表!$D$16,IF(Z19="ベスト8",[1]現行XD用点数換算表!$E$16,IF(Z19="ベスト16",[1]現行XD用点数換算表!$F$16,IF(Z19="ベスト32",[1]現行XD用点数換算表!$G$16,"")))))))</f>
        <v>0</v>
      </c>
      <c r="AB19" s="12"/>
      <c r="AC19" s="8">
        <f>IF(AB19="",0,IF(AB19="優勝",[1]現行XD用点数換算表!$B$17,IF(AB19="準優勝",[1]現行XD用点数換算表!$C$17,IF(AB19="ベスト4",[1]現行XD用点数換算表!$D$17,IF(AB19="ベスト8",[1]現行XD用点数換算表!$E$17,IF(AB19="ベスト16",[1]現行XD用点数換算表!$F$17,IF(AB19="ベスト32",[1]現行XD用点数換算表!$G$17,"")))))))</f>
        <v>0</v>
      </c>
      <c r="AD19" s="12"/>
      <c r="AE19" s="8">
        <f>IF(AD19="",0,IF(AD19="優勝",[1]現行XD用点数換算表!$B$18,IF(AD19="準優勝",[1]現行XD用点数換算表!$C$18,IF(AD19="ベスト4",[1]現行XD用点数換算表!$D$18,IF(AD19="ベスト8",[1]現行XD用点数換算表!$E$18,[1]現行XD用点数換算表!$F$18)))))</f>
        <v>0</v>
      </c>
      <c r="AF19" s="12"/>
      <c r="AG19" s="8">
        <f>IF(AF19="",0,IF(AF19="優勝",[1]現行XD用点数換算表!$B$19,IF(AF19="準優勝",[1]現行XD用点数換算表!$C$19,IF(AF19="ベスト4",[1]現行XD用点数換算表!$D$19,IF(AF19="ベスト8",[1]現行XD用点数換算表!$E$19,[1]現行XD用点数換算表!$F$19)))))</f>
        <v>0</v>
      </c>
      <c r="AH19" s="8">
        <f t="shared" si="0"/>
        <v>160</v>
      </c>
    </row>
    <row r="20" spans="1:34" ht="17.25" customHeight="1" x14ac:dyDescent="0.55000000000000004">
      <c r="A20" s="12" t="s">
        <v>124</v>
      </c>
      <c r="B20" s="12" t="s">
        <v>60</v>
      </c>
      <c r="C20" s="12">
        <v>3</v>
      </c>
      <c r="D20" s="25" t="s">
        <v>159</v>
      </c>
      <c r="E20" s="26" t="s">
        <v>160</v>
      </c>
      <c r="F20" s="12"/>
      <c r="G20" s="13">
        <f>IF(F20="",0,IF(F20="優勝",[6]現行XD用点数換算表!$B$2,IF(F20="準優勝",[6]現行XD用点数換算表!$C$2,IF(F20="ベスト4",[6]現行XD用点数換算表!$D$2,[6]現行XD用点数換算表!$E$2))))</f>
        <v>0</v>
      </c>
      <c r="H20" s="12"/>
      <c r="I20" s="8">
        <f>IF(H20="",0,IF(H20="優勝",[6]現行XD用点数換算表!$B$3,IF(H20="準優勝",[6]現行XD用点数換算表!$C$3,IF(H20="ベスト4",[6]現行XD用点数換算表!$D$3,[6]現行XD用点数換算表!$E$3))))</f>
        <v>0</v>
      </c>
      <c r="J20" s="12"/>
      <c r="K20" s="8">
        <f>IF(J20="",0,IF(J20="優勝",[5]現行XD用点数換算表!$B$4,IF(J20="準優勝",[5]現行XD用点数換算表!$C$4,IF(J20="ベスト4",[5]現行XD用点数換算表!$D$4,IF(J20="ベスト8",[5]現行XD用点数換算表!$E$4,IF(J20="ベスト16",[5]現行XD用点数換算表!$F$4,IF(J20="ベスト32",[5]現行XD用点数換算表!$G$4,"")))))))</f>
        <v>0</v>
      </c>
      <c r="L20" s="12"/>
      <c r="M20" s="8">
        <f>IF(L20="",0,IF(L20="優勝",[6]現行XD用点数換算表!$B$5,IF(L20="準優勝",[6]現行XD用点数換算表!$C$5,IF(L20="ベスト4",[6]現行XD用点数換算表!$D$5,IF(L20="ベスト8",[6]現行XD用点数換算表!$E$5,IF(L20="ベスト16",[6]現行XD用点数換算表!$F$5,IF(L20="ベスト32",[6]現行XD用点数換算表!$G$5,"")))))))</f>
        <v>0</v>
      </c>
      <c r="N20" s="12"/>
      <c r="O20" s="8">
        <f>IF(N20="",0,IF(N20="優勝",[6]現行XD用点数換算表!$B$6,IF(N20="準優勝",[6]現行XD用点数換算表!$C$6,IF(N20="ベスト4",[6]現行XD用点数換算表!$D$6,IF(N20="ベスト8",[6]現行XD用点数換算表!$E$6,IF(N20="ベスト16",[6]現行XD用点数換算表!$F$6,IF(N20="ベスト32",[6]現行XD用点数換算表!$G$6,"")))))))</f>
        <v>0</v>
      </c>
      <c r="P20" s="12"/>
      <c r="Q20" s="8">
        <f>IF(P20="",0,IF(P20="優勝",[6]現行XD用点数換算表!$B$7,IF(P20="準優勝",[6]現行XD用点数換算表!$C$7,IF(P20="ベスト4",[6]現行XD用点数換算表!$D$7,IF(P20="ベスト8",[6]現行XD用点数換算表!$E$7,[6]現行XD用点数換算表!$F$7)))))</f>
        <v>0</v>
      </c>
      <c r="R20" s="12"/>
      <c r="S20" s="8">
        <f>IF(R20="",0,IF(R20="優勝",[6]現行XD用点数換算表!$B$8,IF(R20="準優勝",[6]現行XD用点数換算表!$C$8,IF(R20="ベスト4",[6]現行XD用点数換算表!$D$8,IF(R20="ベスト8",[6]現行XD用点数換算表!$E$8,[6]現行XD用点数換算表!$F$8)))))</f>
        <v>0</v>
      </c>
      <c r="T20" s="12"/>
      <c r="U20" s="14">
        <f>IF(T20="",0,IF(T20="優勝",[6]現行XD用点数換算表!$B$13,IF(T20="準優勝",[6]現行XD用点数換算表!$C$13,IF(T20="ベスト4",[6]現行XD用点数換算表!$D$13,[6]現行XD用点数換算表!$E$13))))</f>
        <v>0</v>
      </c>
      <c r="V20" s="12"/>
      <c r="W20" s="8">
        <f>IF(V20="",0,IF(V20="優勝",[6]現行XD用点数換算表!$B$14,IF(V20="準優勝",[6]現行XD用点数換算表!$C$14,IF(V20="ベスト4",[6]現行XD用点数換算表!$D$14,[6]現行XD用点数換算表!$E$14))))</f>
        <v>0</v>
      </c>
      <c r="X20" s="12" t="s">
        <v>5</v>
      </c>
      <c r="Y20" s="8">
        <f>IF(X20="",0,IF(X20="優勝",[5]現行XD用点数換算表!$B$15,IF(X20="準優勝",[5]現行XD用点数換算表!$C$15,IF(X20="ベスト4",[5]現行XD用点数換算表!$D$15,IF(X20="ベスト8",[5]現行XD用点数換算表!$E$15,IF(X20="ベスト16",[5]現行XD用点数換算表!$F$15,IF(X20="ベスト32",[5]現行XD用点数換算表!$G$15,"")))))))</f>
        <v>64</v>
      </c>
      <c r="Z20" s="12"/>
      <c r="AA20" s="8">
        <f>IF(Z20="",0,IF(Z20="優勝",[6]現行XD用点数換算表!$B$16,IF(Z20="準優勝",[6]現行XD用点数換算表!$C$16,IF(Z20="ベスト4",[6]現行XD用点数換算表!$D$16,IF(Z20="ベスト8",[6]現行XD用点数換算表!$E$16,IF(Z20="ベスト16",[6]現行XD用点数換算表!$F$16,IF(Z20="ベスト32",[6]現行XD用点数換算表!$G$16,"")))))))</f>
        <v>0</v>
      </c>
      <c r="AB20" s="12" t="s">
        <v>4</v>
      </c>
      <c r="AC20" s="8">
        <f>IF(AB20="",0,IF(AB20="優勝",[6]現行XD用点数換算表!$B$17,IF(AB20="準優勝",[6]現行XD用点数換算表!$C$17,IF(AB20="ベスト4",[6]現行XD用点数換算表!$D$17,IF(AB20="ベスト8",[6]現行XD用点数換算表!$E$17,IF(AB20="ベスト16",[6]現行XD用点数換算表!$F$17,IF(AB20="ベスト32",[6]現行XD用点数換算表!$G$17,"")))))))</f>
        <v>72</v>
      </c>
      <c r="AD20" s="12"/>
      <c r="AE20" s="8">
        <f>IF(AD20="",0,IF(AD20="優勝",[6]現行XD用点数換算表!$B$18,IF(AD20="準優勝",[6]現行XD用点数換算表!$C$18,IF(AD20="ベスト4",[6]現行XD用点数換算表!$D$18,IF(AD20="ベスト8",[6]現行XD用点数換算表!$E$18,[6]現行XD用点数換算表!$F$18)))))</f>
        <v>0</v>
      </c>
      <c r="AF20" s="12"/>
      <c r="AG20" s="8">
        <f>IF(AF20="",0,IF(AF20="優勝",[6]現行XD用点数換算表!$B$19,IF(AF20="準優勝",[6]現行XD用点数換算表!$C$19,IF(AF20="ベスト4",[6]現行XD用点数換算表!$D$19,IF(AF20="ベスト8",[6]現行XD用点数換算表!$E$19,[6]現行XD用点数換算表!$F$19)))))</f>
        <v>0</v>
      </c>
      <c r="AH20" s="8">
        <f t="shared" si="0"/>
        <v>136</v>
      </c>
    </row>
    <row r="21" spans="1:34" ht="17.25" customHeight="1" x14ac:dyDescent="0.55000000000000004">
      <c r="A21" s="12" t="s">
        <v>125</v>
      </c>
      <c r="B21" s="12" t="s">
        <v>41</v>
      </c>
      <c r="C21" s="12">
        <v>4</v>
      </c>
      <c r="D21" s="25" t="s">
        <v>159</v>
      </c>
      <c r="E21" s="26" t="s">
        <v>160</v>
      </c>
      <c r="F21" s="12"/>
      <c r="G21" s="13">
        <f>IF(F21="",0,IF(F21="優勝",[6]現行XD用点数換算表!$B$2,IF(F21="準優勝",[6]現行XD用点数換算表!$C$2,IF(F21="ベスト4",[6]現行XD用点数換算表!$D$2,[6]現行XD用点数換算表!$E$2))))</f>
        <v>0</v>
      </c>
      <c r="H21" s="12"/>
      <c r="I21" s="8">
        <f>IF(H21="",0,IF(H21="優勝",[6]現行XD用点数換算表!$B$3,IF(H21="準優勝",[6]現行XD用点数換算表!$C$3,IF(H21="ベスト4",[6]現行XD用点数換算表!$D$3,[6]現行XD用点数換算表!$E$3))))</f>
        <v>0</v>
      </c>
      <c r="J21" s="12"/>
      <c r="K21" s="8">
        <f>IF(J21="",0,IF(J21="優勝",[5]現行XD用点数換算表!$B$4,IF(J21="準優勝",[5]現行XD用点数換算表!$C$4,IF(J21="ベスト4",[5]現行XD用点数換算表!$D$4,IF(J21="ベスト8",[5]現行XD用点数換算表!$E$4,IF(J21="ベスト16",[5]現行XD用点数換算表!$F$4,IF(J21="ベスト32",[5]現行XD用点数換算表!$G$4,"")))))))</f>
        <v>0</v>
      </c>
      <c r="L21" s="12"/>
      <c r="M21" s="8">
        <f>IF(L21="",0,IF(L21="優勝",[6]現行XD用点数換算表!$B$5,IF(L21="準優勝",[6]現行XD用点数換算表!$C$5,IF(L21="ベスト4",[6]現行XD用点数換算表!$D$5,IF(L21="ベスト8",[6]現行XD用点数換算表!$E$5,IF(L21="ベスト16",[6]現行XD用点数換算表!$F$5,IF(L21="ベスト32",[6]現行XD用点数換算表!$G$5,"")))))))</f>
        <v>0</v>
      </c>
      <c r="N21" s="12" t="s">
        <v>5</v>
      </c>
      <c r="O21" s="8">
        <f>IF(N21="",0,IF(N21="優勝",[6]現行XD用点数換算表!$B$6,IF(N21="準優勝",[6]現行XD用点数換算表!$C$6,IF(N21="ベスト4",[6]現行XD用点数換算表!$D$6,IF(N21="ベスト8",[6]現行XD用点数換算表!$E$6,IF(N21="ベスト16",[6]現行XD用点数換算表!$F$6,IF(N21="ベスト32",[6]現行XD用点数換算表!$G$6,"")))))))</f>
        <v>30</v>
      </c>
      <c r="P21" s="12"/>
      <c r="Q21" s="8">
        <f>IF(P21="",0,IF(P21="優勝",[6]現行XD用点数換算表!$B$7,IF(P21="準優勝",[6]現行XD用点数換算表!$C$7,IF(P21="ベスト4",[6]現行XD用点数換算表!$D$7,IF(P21="ベスト8",[6]現行XD用点数換算表!$E$7,[6]現行XD用点数換算表!$F$7)))))</f>
        <v>0</v>
      </c>
      <c r="R21" s="12"/>
      <c r="S21" s="8">
        <f>IF(R21="",0,IF(R21="優勝",[6]現行XD用点数換算表!$B$8,IF(R21="準優勝",[6]現行XD用点数換算表!$C$8,IF(R21="ベスト4",[6]現行XD用点数換算表!$D$8,IF(R21="ベスト8",[6]現行XD用点数換算表!$E$8,[6]現行XD用点数換算表!$F$8)))))</f>
        <v>0</v>
      </c>
      <c r="T21" s="12"/>
      <c r="U21" s="14">
        <f>IF(T21="",0,IF(T21="優勝",[6]現行XD用点数換算表!$B$13,IF(T21="準優勝",[6]現行XD用点数換算表!$C$13,IF(T21="ベスト4",[6]現行XD用点数換算表!$D$13,[6]現行XD用点数換算表!$E$13))))</f>
        <v>0</v>
      </c>
      <c r="V21" s="12"/>
      <c r="W21" s="8">
        <f>IF(V21="",0,IF(V21="優勝",[6]現行XD用点数換算表!$B$14,IF(V21="準優勝",[6]現行XD用点数換算表!$C$14,IF(V21="ベスト4",[6]現行XD用点数換算表!$D$14,[6]現行XD用点数換算表!$E$14))))</f>
        <v>0</v>
      </c>
      <c r="X21" s="12"/>
      <c r="Y21" s="8">
        <f>IF(X21="",0,IF(X21="優勝",[5]現行XD用点数換算表!$B$15,IF(X21="準優勝",[5]現行XD用点数換算表!$C$15,IF(X21="ベスト4",[5]現行XD用点数換算表!$D$15,IF(X21="ベスト8",[5]現行XD用点数換算表!$E$15,IF(X21="ベスト16",[5]現行XD用点数換算表!$F$15,IF(X21="ベスト32",[5]現行XD用点数換算表!$G$15,"")))))))</f>
        <v>0</v>
      </c>
      <c r="Z21" s="12"/>
      <c r="AA21" s="8">
        <f>IF(Z21="",0,IF(Z21="優勝",[6]現行XD用点数換算表!$B$16,IF(Z21="準優勝",[6]現行XD用点数換算表!$C$16,IF(Z21="ベスト4",[6]現行XD用点数換算表!$D$16,IF(Z21="ベスト8",[6]現行XD用点数換算表!$E$16,IF(Z21="ベスト16",[6]現行XD用点数換算表!$F$16,IF(Z21="ベスト32",[6]現行XD用点数換算表!$G$16,"")))))))</f>
        <v>0</v>
      </c>
      <c r="AB21" s="12" t="s">
        <v>3</v>
      </c>
      <c r="AC21" s="8">
        <f>IF(AB21="",0,IF(AB21="優勝",[6]現行XD用点数換算表!$B$17,IF(AB21="準優勝",[6]現行XD用点数換算表!$C$17,IF(AB21="ベスト4",[6]現行XD用点数換算表!$D$17,IF(AB21="ベスト8",[6]現行XD用点数換算表!$E$17,IF(AB21="ベスト16",[6]現行XD用点数換算表!$F$17,IF(AB21="ベスト32",[6]現行XD用点数換算表!$G$17,"")))))))</f>
        <v>104</v>
      </c>
      <c r="AD21" s="12"/>
      <c r="AE21" s="8">
        <f>IF(AD21="",0,IF(AD21="優勝",[6]現行XD用点数換算表!$B$18,IF(AD21="準優勝",[6]現行XD用点数換算表!$C$18,IF(AD21="ベスト4",[6]現行XD用点数換算表!$D$18,IF(AD21="ベスト8",[6]現行XD用点数換算表!$E$18,[6]現行XD用点数換算表!$F$18)))))</f>
        <v>0</v>
      </c>
      <c r="AF21" s="12"/>
      <c r="AG21" s="8">
        <f>IF(AF21="",0,IF(AF21="優勝",[6]現行XD用点数換算表!$B$19,IF(AF21="準優勝",[6]現行XD用点数換算表!$C$19,IF(AF21="ベスト4",[6]現行XD用点数換算表!$D$19,IF(AF21="ベスト8",[6]現行XD用点数換算表!$E$19,[6]現行XD用点数換算表!$F$19)))))</f>
        <v>0</v>
      </c>
      <c r="AH21" s="8">
        <f t="shared" si="0"/>
        <v>134</v>
      </c>
    </row>
    <row r="22" spans="1:34" ht="17.25" customHeight="1" x14ac:dyDescent="0.55000000000000004">
      <c r="A22" s="12" t="s">
        <v>126</v>
      </c>
      <c r="B22" s="12" t="s">
        <v>47</v>
      </c>
      <c r="C22" s="12">
        <v>3</v>
      </c>
      <c r="D22" s="25" t="s">
        <v>159</v>
      </c>
      <c r="E22" s="26" t="s">
        <v>160</v>
      </c>
      <c r="F22" s="12"/>
      <c r="G22" s="13">
        <f>IF(F22="",0,IF(F22="優勝",[6]現行XD用点数換算表!$B$2,IF(F22="準優勝",[6]現行XD用点数換算表!$C$2,IF(F22="ベスト4",[6]現行XD用点数換算表!$D$2,[6]現行XD用点数換算表!$E$2))))</f>
        <v>0</v>
      </c>
      <c r="H22" s="12"/>
      <c r="I22" s="8">
        <f>IF(H22="",0,IF(H22="優勝",[6]現行XD用点数換算表!$B$3,IF(H22="準優勝",[6]現行XD用点数換算表!$C$3,IF(H22="ベスト4",[6]現行XD用点数換算表!$D$3,[6]現行XD用点数換算表!$E$3))))</f>
        <v>0</v>
      </c>
      <c r="J22" s="12" t="s">
        <v>5</v>
      </c>
      <c r="K22" s="8">
        <f>IF(J22="",0,IF(J22="優勝",[5]現行XD用点数換算表!$B$4,IF(J22="準優勝",[5]現行XD用点数換算表!$C$4,IF(J22="ベスト4",[5]現行XD用点数換算表!$D$4,IF(J22="ベスト8",[5]現行XD用点数換算表!$E$4,IF(J22="ベスト16",[5]現行XD用点数換算表!$F$4,IF(J22="ベスト32",[5]現行XD用点数換算表!$G$4,"")))))))</f>
        <v>80</v>
      </c>
      <c r="L22" s="12"/>
      <c r="M22" s="8">
        <f>IF(L22="",0,IF(L22="優勝",[6]現行XD用点数換算表!$B$5,IF(L22="準優勝",[6]現行XD用点数換算表!$C$5,IF(L22="ベスト4",[6]現行XD用点数換算表!$D$5,IF(L22="ベスト8",[6]現行XD用点数換算表!$E$5,IF(L22="ベスト16",[6]現行XD用点数換算表!$F$5,IF(L22="ベスト32",[6]現行XD用点数換算表!$G$5,"")))))))</f>
        <v>0</v>
      </c>
      <c r="N22" s="12" t="s">
        <v>5</v>
      </c>
      <c r="O22" s="8">
        <f>IF(N22="",0,IF(N22="優勝",[6]現行XD用点数換算表!$B$6,IF(N22="準優勝",[6]現行XD用点数換算表!$C$6,IF(N22="ベスト4",[6]現行XD用点数換算表!$D$6,IF(N22="ベスト8",[6]現行XD用点数換算表!$E$6,IF(N22="ベスト16",[6]現行XD用点数換算表!$F$6,IF(N22="ベスト32",[6]現行XD用点数換算表!$G$6,"")))))))</f>
        <v>30</v>
      </c>
      <c r="P22" s="12"/>
      <c r="Q22" s="8">
        <f>IF(P22="",0,IF(P22="優勝",[6]現行XD用点数換算表!$B$7,IF(P22="準優勝",[6]現行XD用点数換算表!$C$7,IF(P22="ベスト4",[6]現行XD用点数換算表!$D$7,IF(P22="ベスト8",[6]現行XD用点数換算表!$E$7,[6]現行XD用点数換算表!$F$7)))))</f>
        <v>0</v>
      </c>
      <c r="R22" s="12"/>
      <c r="S22" s="8">
        <f>IF(R22="",0,IF(R22="優勝",[6]現行XD用点数換算表!$B$8,IF(R22="準優勝",[6]現行XD用点数換算表!$C$8,IF(R22="ベスト4",[6]現行XD用点数換算表!$D$8,IF(R22="ベスト8",[6]現行XD用点数換算表!$E$8,[6]現行XD用点数換算表!$F$8)))))</f>
        <v>0</v>
      </c>
      <c r="T22" s="12"/>
      <c r="U22" s="14">
        <f>IF(T22="",0,IF(T22="優勝",[6]現行XD用点数換算表!$B$13,IF(T22="準優勝",[6]現行XD用点数換算表!$C$13,IF(T22="ベスト4",[6]現行XD用点数換算表!$D$13,[6]現行XD用点数換算表!$E$13))))</f>
        <v>0</v>
      </c>
      <c r="V22" s="12"/>
      <c r="W22" s="8">
        <f>IF(V22="",0,IF(V22="優勝",[6]現行XD用点数換算表!$B$14,IF(V22="準優勝",[6]現行XD用点数換算表!$C$14,IF(V22="ベスト4",[6]現行XD用点数換算表!$D$14,[6]現行XD用点数換算表!$E$14))))</f>
        <v>0</v>
      </c>
      <c r="X22" s="12"/>
      <c r="Y22" s="8">
        <f>IF(X22="",0,IF(X22="優勝",[5]現行XD用点数換算表!$B$15,IF(X22="準優勝",[5]現行XD用点数換算表!$C$15,IF(X22="ベスト4",[5]現行XD用点数換算表!$D$15,IF(X22="ベスト8",[5]現行XD用点数換算表!$E$15,IF(X22="ベスト16",[5]現行XD用点数換算表!$F$15,IF(X22="ベスト32",[5]現行XD用点数換算表!$G$15,"")))))))</f>
        <v>0</v>
      </c>
      <c r="Z22" s="12"/>
      <c r="AA22" s="8">
        <f>IF(Z22="",0,IF(Z22="優勝",[6]現行XD用点数換算表!$B$16,IF(Z22="準優勝",[6]現行XD用点数換算表!$C$16,IF(Z22="ベスト4",[6]現行XD用点数換算表!$D$16,IF(Z22="ベスト8",[6]現行XD用点数換算表!$E$16,IF(Z22="ベスト16",[6]現行XD用点数換算表!$F$16,IF(Z22="ベスト32",[6]現行XD用点数換算表!$G$16,"")))))))</f>
        <v>0</v>
      </c>
      <c r="AB22" s="12" t="s">
        <v>5</v>
      </c>
      <c r="AC22" s="8">
        <f>IF(AB22="",0,IF(AB22="優勝",[6]現行XD用点数換算表!$B$17,IF(AB22="準優勝",[6]現行XD用点数換算表!$C$17,IF(AB22="ベスト4",[6]現行XD用点数換算表!$D$17,IF(AB22="ベスト8",[6]現行XD用点数換算表!$E$17,IF(AB22="ベスト16",[6]現行XD用点数換算表!$F$17,IF(AB22="ベスト32",[6]現行XD用点数換算表!$G$17,"")))))))</f>
        <v>24</v>
      </c>
      <c r="AD22" s="12"/>
      <c r="AE22" s="8">
        <f>IF(AD22="",0,IF(AD22="優勝",[6]現行XD用点数換算表!$B$18,IF(AD22="準優勝",[6]現行XD用点数換算表!$C$18,IF(AD22="ベスト4",[6]現行XD用点数換算表!$D$18,IF(AD22="ベスト8",[6]現行XD用点数換算表!$E$18,[6]現行XD用点数換算表!$F$18)))))</f>
        <v>0</v>
      </c>
      <c r="AF22" s="12"/>
      <c r="AG22" s="8">
        <f>IF(AF22="",0,IF(AF22="優勝",[6]現行XD用点数換算表!$B$19,IF(AF22="準優勝",[6]現行XD用点数換算表!$C$19,IF(AF22="ベスト4",[6]現行XD用点数換算表!$D$19,IF(AF22="ベスト8",[6]現行XD用点数換算表!$E$19,[6]現行XD用点数換算表!$F$19)))))</f>
        <v>0</v>
      </c>
      <c r="AH22" s="8">
        <f t="shared" si="0"/>
        <v>134</v>
      </c>
    </row>
    <row r="23" spans="1:34" ht="17.25" customHeight="1" x14ac:dyDescent="0.55000000000000004">
      <c r="A23" s="12" t="s">
        <v>204</v>
      </c>
      <c r="B23" s="12" t="s">
        <v>205</v>
      </c>
      <c r="C23" s="12">
        <v>3</v>
      </c>
      <c r="D23" s="29" t="s">
        <v>200</v>
      </c>
      <c r="E23" s="40" t="s">
        <v>34</v>
      </c>
      <c r="F23" s="12"/>
      <c r="G23" s="13">
        <f>IF(F23="",0,IF(F23="優勝",[1]現行XD用点数換算表!$B$2,IF(F23="準優勝",[1]現行XD用点数換算表!$C$2,IF(F23="ベスト4",[1]現行XD用点数換算表!$D$2,[1]現行XD用点数換算表!$E$2))))</f>
        <v>0</v>
      </c>
      <c r="H23" s="12"/>
      <c r="I23" s="8">
        <f>IF(H23="",0,IF(H23="優勝",[1]現行XD用点数換算表!$B$3,IF(H23="準優勝",[1]現行XD用点数換算表!$C$3,IF(H23="ベスト4",[1]現行XD用点数換算表!$D$3,[1]現行XD用点数換算表!$E$3))))</f>
        <v>0</v>
      </c>
      <c r="J23" s="12"/>
      <c r="K23" s="8">
        <f>IF(J23="",0,IF(J23="優勝",[2]現行XD用点数換算表!$B$4,IF(J23="準優勝",[2]現行XD用点数換算表!$C$4,IF(J23="ベスト4",[2]現行XD用点数換算表!$D$4,IF(J23="ベスト8",[2]現行XD用点数換算表!$E$4,IF(J23="ベスト16",[2]現行XD用点数換算表!$F$4,IF(J23="ベスト32",[2]現行XD用点数換算表!$G$4,"")))))))</f>
        <v>0</v>
      </c>
      <c r="L23" s="12"/>
      <c r="M23" s="8">
        <f>IF(L23="",0,IF(L23="優勝",[1]現行XD用点数換算表!$B$5,IF(L23="準優勝",[1]現行XD用点数換算表!$C$5,IF(L23="ベスト4",[1]現行XD用点数換算表!$D$5,IF(L23="ベスト8",[1]現行XD用点数換算表!$E$5,IF(L23="ベスト16",[1]現行XD用点数換算表!$F$5,IF(L23="ベスト32",[1]現行XD用点数換算表!$G$5,"")))))))</f>
        <v>0</v>
      </c>
      <c r="N23" s="12" t="s">
        <v>3</v>
      </c>
      <c r="O23" s="8">
        <f>IF(N23="",0,IF(N23="優勝",[1]現行XD用点数換算表!$B$6,IF(N23="準優勝",[1]現行XD用点数換算表!$C$6,IF(N23="ベスト4",[1]現行XD用点数換算表!$D$6,IF(N23="ベスト8",[1]現行XD用点数換算表!$E$6,IF(N23="ベスト16",[1]現行XD用点数換算表!$F$6,IF(N23="ベスト32",[1]現行XD用点数換算表!$G$6,"")))))))</f>
        <v>130</v>
      </c>
      <c r="P23" s="12"/>
      <c r="Q23" s="8">
        <f>IF(P23="",0,IF(P23="優勝",[1]現行XD用点数換算表!$B$7,IF(P23="準優勝",[1]現行XD用点数換算表!$C$7,IF(P23="ベスト4",[1]現行XD用点数換算表!$D$7,IF(P23="ベスト8",[1]現行XD用点数換算表!$E$7,[1]現行XD用点数換算表!$F$7)))))</f>
        <v>0</v>
      </c>
      <c r="R23" s="12"/>
      <c r="S23" s="8">
        <f>IF(R23="",0,IF(R23="優勝",[1]現行XD用点数換算表!$B$8,IF(R23="準優勝",[1]現行XD用点数換算表!$C$8,IF(R23="ベスト4",[1]現行XD用点数換算表!$D$8,IF(R23="ベスト8",[1]現行XD用点数換算表!$E$8,[1]現行XD用点数換算表!$F$8)))))</f>
        <v>0</v>
      </c>
      <c r="T23" s="12"/>
      <c r="U23" s="14">
        <f>IF(T23="",0,IF(T23="優勝",[1]現行XD用点数換算表!$B$13,IF(T23="準優勝",[1]現行XD用点数換算表!$C$13,IF(T23="ベスト4",[1]現行XD用点数換算表!$D$13,[1]現行XD用点数換算表!$E$13))))</f>
        <v>0</v>
      </c>
      <c r="V23" s="12"/>
      <c r="W23" s="8">
        <f>IF(V23="",0,IF(V23="優勝",[1]現行XD用点数換算表!$B$14,IF(V23="準優勝",[1]現行XD用点数換算表!$C$14,IF(V23="ベスト4",[1]現行XD用点数換算表!$D$14,[1]現行XD用点数換算表!$E$14))))</f>
        <v>0</v>
      </c>
      <c r="X23" s="12"/>
      <c r="Y23" s="8">
        <f>IF(X23="",0,IF(X23="優勝",[2]現行XD用点数換算表!$B$15,IF(X23="準優勝",[2]現行XD用点数換算表!$C$15,IF(X23="ベスト4",[2]現行XD用点数換算表!$D$15,IF(X23="ベスト8",[2]現行XD用点数換算表!$E$15,IF(X23="ベスト16",[2]現行XD用点数換算表!$F$15,IF(X23="ベスト32",[2]現行XD用点数換算表!$G$15,"")))))))</f>
        <v>0</v>
      </c>
      <c r="Z23" s="12"/>
      <c r="AA23" s="8">
        <f>IF(Z23="",0,IF(Z23="優勝",[1]現行XD用点数換算表!$B$16,IF(Z23="準優勝",[1]現行XD用点数換算表!$C$16,IF(Z23="ベスト4",[1]現行XD用点数換算表!$D$16,IF(Z23="ベスト8",[1]現行XD用点数換算表!$E$16,IF(Z23="ベスト16",[1]現行XD用点数換算表!$F$16,IF(Z23="ベスト32",[1]現行XD用点数換算表!$G$16,"")))))))</f>
        <v>0</v>
      </c>
      <c r="AB23" s="12"/>
      <c r="AC23" s="8">
        <f>IF(AB23="",0,IF(AB23="優勝",[1]現行XD用点数換算表!$B$17,IF(AB23="準優勝",[1]現行XD用点数換算表!$C$17,IF(AB23="ベスト4",[1]現行XD用点数換算表!$D$17,IF(AB23="ベスト8",[1]現行XD用点数換算表!$E$17,IF(AB23="ベスト16",[1]現行XD用点数換算表!$F$17,IF(AB23="ベスト32",[1]現行XD用点数換算表!$G$17,"")))))))</f>
        <v>0</v>
      </c>
      <c r="AD23" s="12"/>
      <c r="AE23" s="8">
        <f>IF(AD23="",0,IF(AD23="優勝",[1]現行XD用点数換算表!$B$18,IF(AD23="準優勝",[1]現行XD用点数換算表!$C$18,IF(AD23="ベスト4",[1]現行XD用点数換算表!$D$18,IF(AD23="ベスト8",[1]現行XD用点数換算表!$E$18,[1]現行XD用点数換算表!$F$18)))))</f>
        <v>0</v>
      </c>
      <c r="AF23" s="12"/>
      <c r="AG23" s="8">
        <f>IF(AF23="",0,IF(AF23="優勝",[1]現行XD用点数換算表!$B$19,IF(AF23="準優勝",[1]現行XD用点数換算表!$C$19,IF(AF23="ベスト4",[1]現行XD用点数換算表!$D$19,IF(AF23="ベスト8",[1]現行XD用点数換算表!$E$19,[1]現行XD用点数換算表!$F$19)))))</f>
        <v>0</v>
      </c>
      <c r="AH23" s="8">
        <f t="shared" si="0"/>
        <v>130</v>
      </c>
    </row>
    <row r="24" spans="1:34" ht="17.25" customHeight="1" x14ac:dyDescent="0.55000000000000004">
      <c r="A24" s="12" t="s">
        <v>206</v>
      </c>
      <c r="B24" s="12" t="s">
        <v>205</v>
      </c>
      <c r="C24" s="12">
        <v>2</v>
      </c>
      <c r="D24" s="29" t="s">
        <v>200</v>
      </c>
      <c r="E24" s="40" t="s">
        <v>34</v>
      </c>
      <c r="F24" s="12"/>
      <c r="G24" s="13">
        <f>IF(F24="",0,IF(F24="優勝",[1]現行XD用点数換算表!$B$2,IF(F24="準優勝",[1]現行XD用点数換算表!$C$2,IF(F24="ベスト4",[1]現行XD用点数換算表!$D$2,[1]現行XD用点数換算表!$E$2))))</f>
        <v>0</v>
      </c>
      <c r="H24" s="12"/>
      <c r="I24" s="8">
        <f>IF(H24="",0,IF(H24="優勝",[1]現行XD用点数換算表!$B$3,IF(H24="準優勝",[1]現行XD用点数換算表!$C$3,IF(H24="ベスト4",[1]現行XD用点数換算表!$D$3,[1]現行XD用点数換算表!$E$3))))</f>
        <v>0</v>
      </c>
      <c r="J24" s="12"/>
      <c r="K24" s="8">
        <f>IF(J24="",0,IF(J24="優勝",[2]現行XD用点数換算表!$B$4,IF(J24="準優勝",[2]現行XD用点数換算表!$C$4,IF(J24="ベスト4",[2]現行XD用点数換算表!$D$4,IF(J24="ベスト8",[2]現行XD用点数換算表!$E$4,IF(J24="ベスト16",[2]現行XD用点数換算表!$F$4,IF(J24="ベスト32",[2]現行XD用点数換算表!$G$4,"")))))))</f>
        <v>0</v>
      </c>
      <c r="L24" s="12"/>
      <c r="M24" s="8">
        <f>IF(L24="",0,IF(L24="優勝",[1]現行XD用点数換算表!$B$5,IF(L24="準優勝",[1]現行XD用点数換算表!$C$5,IF(L24="ベスト4",[1]現行XD用点数換算表!$D$5,IF(L24="ベスト8",[1]現行XD用点数換算表!$E$5,IF(L24="ベスト16",[1]現行XD用点数換算表!$F$5,IF(L24="ベスト32",[1]現行XD用点数換算表!$G$5,"")))))))</f>
        <v>0</v>
      </c>
      <c r="N24" s="12" t="s">
        <v>3</v>
      </c>
      <c r="O24" s="8">
        <f>IF(N24="",0,IF(N24="優勝",[1]現行XD用点数換算表!$B$6,IF(N24="準優勝",[1]現行XD用点数換算表!$C$6,IF(N24="ベスト4",[1]現行XD用点数換算表!$D$6,IF(N24="ベスト8",[1]現行XD用点数換算表!$E$6,IF(N24="ベスト16",[1]現行XD用点数換算表!$F$6,IF(N24="ベスト32",[1]現行XD用点数換算表!$G$6,"")))))))</f>
        <v>130</v>
      </c>
      <c r="P24" s="12"/>
      <c r="Q24" s="8">
        <f>IF(P24="",0,IF(P24="優勝",[1]現行XD用点数換算表!$B$7,IF(P24="準優勝",[1]現行XD用点数換算表!$C$7,IF(P24="ベスト4",[1]現行XD用点数換算表!$D$7,IF(P24="ベスト8",[1]現行XD用点数換算表!$E$7,[1]現行XD用点数換算表!$F$7)))))</f>
        <v>0</v>
      </c>
      <c r="R24" s="12"/>
      <c r="S24" s="8">
        <f>IF(R24="",0,IF(R24="優勝",[1]現行XD用点数換算表!$B$8,IF(R24="準優勝",[1]現行XD用点数換算表!$C$8,IF(R24="ベスト4",[1]現行XD用点数換算表!$D$8,IF(R24="ベスト8",[1]現行XD用点数換算表!$E$8,[1]現行XD用点数換算表!$F$8)))))</f>
        <v>0</v>
      </c>
      <c r="T24" s="12"/>
      <c r="U24" s="14">
        <f>IF(T24="",0,IF(T24="優勝",[1]現行XD用点数換算表!$B$13,IF(T24="準優勝",[1]現行XD用点数換算表!$C$13,IF(T24="ベスト4",[1]現行XD用点数換算表!$D$13,[1]現行XD用点数換算表!$E$13))))</f>
        <v>0</v>
      </c>
      <c r="V24" s="12"/>
      <c r="W24" s="8">
        <f>IF(V24="",0,IF(V24="優勝",[1]現行XD用点数換算表!$B$14,IF(V24="準優勝",[1]現行XD用点数換算表!$C$14,IF(V24="ベスト4",[1]現行XD用点数換算表!$D$14,[1]現行XD用点数換算表!$E$14))))</f>
        <v>0</v>
      </c>
      <c r="X24" s="12"/>
      <c r="Y24" s="8">
        <f>IF(X24="",0,IF(X24="優勝",[2]現行XD用点数換算表!$B$15,IF(X24="準優勝",[2]現行XD用点数換算表!$C$15,IF(X24="ベスト4",[2]現行XD用点数換算表!$D$15,IF(X24="ベスト8",[2]現行XD用点数換算表!$E$15,IF(X24="ベスト16",[2]現行XD用点数換算表!$F$15,IF(X24="ベスト32",[2]現行XD用点数換算表!$G$15,"")))))))</f>
        <v>0</v>
      </c>
      <c r="Z24" s="12"/>
      <c r="AA24" s="8">
        <f>IF(Z24="",0,IF(Z24="優勝",[1]現行XD用点数換算表!$B$16,IF(Z24="準優勝",[1]現行XD用点数換算表!$C$16,IF(Z24="ベスト4",[1]現行XD用点数換算表!$D$16,IF(Z24="ベスト8",[1]現行XD用点数換算表!$E$16,IF(Z24="ベスト16",[1]現行XD用点数換算表!$F$16,IF(Z24="ベスト32",[1]現行XD用点数換算表!$G$16,"")))))))</f>
        <v>0</v>
      </c>
      <c r="AB24" s="12"/>
      <c r="AC24" s="8">
        <f>IF(AB24="",0,IF(AB24="優勝",[1]現行XD用点数換算表!$B$17,IF(AB24="準優勝",[1]現行XD用点数換算表!$C$17,IF(AB24="ベスト4",[1]現行XD用点数換算表!$D$17,IF(AB24="ベスト8",[1]現行XD用点数換算表!$E$17,IF(AB24="ベスト16",[1]現行XD用点数換算表!$F$17,IF(AB24="ベスト32",[1]現行XD用点数換算表!$G$17,"")))))))</f>
        <v>0</v>
      </c>
      <c r="AD24" s="12"/>
      <c r="AE24" s="8">
        <f>IF(AD24="",0,IF(AD24="優勝",[1]現行XD用点数換算表!$B$18,IF(AD24="準優勝",[1]現行XD用点数換算表!$C$18,IF(AD24="ベスト4",[1]現行XD用点数換算表!$D$18,IF(AD24="ベスト8",[1]現行XD用点数換算表!$E$18,[1]現行XD用点数換算表!$F$18)))))</f>
        <v>0</v>
      </c>
      <c r="AF24" s="12"/>
      <c r="AG24" s="8">
        <f>IF(AF24="",0,IF(AF24="優勝",[1]現行XD用点数換算表!$B$19,IF(AF24="準優勝",[1]現行XD用点数換算表!$C$19,IF(AF24="ベスト4",[1]現行XD用点数換算表!$D$19,IF(AF24="ベスト8",[1]現行XD用点数換算表!$E$19,[1]現行XD用点数換算表!$F$19)))))</f>
        <v>0</v>
      </c>
      <c r="AH24" s="8">
        <f t="shared" si="0"/>
        <v>130</v>
      </c>
    </row>
    <row r="25" spans="1:34" ht="17.25" customHeight="1" x14ac:dyDescent="0.55000000000000004">
      <c r="A25" s="12" t="s">
        <v>127</v>
      </c>
      <c r="B25" s="12" t="s">
        <v>52</v>
      </c>
      <c r="C25" s="12">
        <v>3</v>
      </c>
      <c r="D25" s="25" t="s">
        <v>159</v>
      </c>
      <c r="E25" s="26" t="s">
        <v>160</v>
      </c>
      <c r="F25" s="12"/>
      <c r="G25" s="13">
        <f>IF(F25="",0,IF(F25="優勝",[6]現行XD用点数換算表!$B$2,IF(F25="準優勝",[6]現行XD用点数換算表!$C$2,IF(F25="ベスト4",[6]現行XD用点数換算表!$D$2,[6]現行XD用点数換算表!$E$2))))</f>
        <v>0</v>
      </c>
      <c r="H25" s="12"/>
      <c r="I25" s="8">
        <f>IF(H25="",0,IF(H25="優勝",[6]現行XD用点数換算表!$B$3,IF(H25="準優勝",[6]現行XD用点数換算表!$C$3,IF(H25="ベスト4",[6]現行XD用点数換算表!$D$3,[6]現行XD用点数換算表!$E$3))))</f>
        <v>0</v>
      </c>
      <c r="J25" s="12"/>
      <c r="K25" s="8">
        <f>IF(J25="",0,IF(J25="優勝",[5]現行XD用点数換算表!$B$4,IF(J25="準優勝",[5]現行XD用点数換算表!$C$4,IF(J25="ベスト4",[5]現行XD用点数換算表!$D$4,IF(J25="ベスト8",[5]現行XD用点数換算表!$E$4,IF(J25="ベスト16",[5]現行XD用点数換算表!$F$4,IF(J25="ベスト32",[5]現行XD用点数換算表!$G$4,"")))))))</f>
        <v>0</v>
      </c>
      <c r="L25" s="12"/>
      <c r="M25" s="8">
        <f>IF(L25="",0,IF(L25="優勝",[6]現行XD用点数換算表!$B$5,IF(L25="準優勝",[6]現行XD用点数換算表!$C$5,IF(L25="ベスト4",[6]現行XD用点数換算表!$D$5,IF(L25="ベスト8",[6]現行XD用点数換算表!$E$5,IF(L25="ベスト16",[6]現行XD用点数換算表!$F$5,IF(L25="ベスト32",[6]現行XD用点数換算表!$G$5,"")))))))</f>
        <v>0</v>
      </c>
      <c r="N25" s="12"/>
      <c r="O25" s="8">
        <f>IF(N25="",0,IF(N25="優勝",[6]現行XD用点数換算表!$B$6,IF(N25="準優勝",[6]現行XD用点数換算表!$C$6,IF(N25="ベスト4",[6]現行XD用点数換算表!$D$6,IF(N25="ベスト8",[6]現行XD用点数換算表!$E$6,IF(N25="ベスト16",[6]現行XD用点数換算表!$F$6,IF(N25="ベスト32",[6]現行XD用点数換算表!$G$6,"")))))))</f>
        <v>0</v>
      </c>
      <c r="P25" s="12"/>
      <c r="Q25" s="8">
        <f>IF(P25="",0,IF(P25="優勝",[6]現行XD用点数換算表!$B$7,IF(P25="準優勝",[6]現行XD用点数換算表!$C$7,IF(P25="ベスト4",[6]現行XD用点数換算表!$D$7,IF(P25="ベスト8",[6]現行XD用点数換算表!$E$7,[6]現行XD用点数換算表!$F$7)))))</f>
        <v>0</v>
      </c>
      <c r="R25" s="12"/>
      <c r="S25" s="8">
        <f>IF(R25="",0,IF(R25="優勝",[6]現行XD用点数換算表!$B$8,IF(R25="準優勝",[6]現行XD用点数換算表!$C$8,IF(R25="ベスト4",[6]現行XD用点数換算表!$D$8,IF(R25="ベスト8",[6]現行XD用点数換算表!$E$8,[6]現行XD用点数換算表!$F$8)))))</f>
        <v>0</v>
      </c>
      <c r="T25" s="12"/>
      <c r="U25" s="14">
        <f>IF(T25="",0,IF(T25="優勝",[6]現行XD用点数換算表!$B$13,IF(T25="準優勝",[6]現行XD用点数換算表!$C$13,IF(T25="ベスト4",[6]現行XD用点数換算表!$D$13,[6]現行XD用点数換算表!$E$13))))</f>
        <v>0</v>
      </c>
      <c r="V25" s="12"/>
      <c r="W25" s="8">
        <f>IF(V25="",0,IF(V25="優勝",[6]現行XD用点数換算表!$B$14,IF(V25="準優勝",[6]現行XD用点数換算表!$C$14,IF(V25="ベスト4",[6]現行XD用点数換算表!$D$14,[6]現行XD用点数換算表!$E$14))))</f>
        <v>0</v>
      </c>
      <c r="X25" s="12" t="s">
        <v>4</v>
      </c>
      <c r="Y25" s="8">
        <f>IF(X25="",0,IF(X25="優勝",[5]現行XD用点数換算表!$B$15,IF(X25="準優勝",[5]現行XD用点数換算表!$C$15,IF(X25="ベスト4",[5]現行XD用点数換算表!$D$15,IF(X25="ベスト8",[5]現行XD用点数換算表!$E$15,IF(X25="ベスト16",[5]現行XD用点数換算表!$F$15,IF(X25="ベスト32",[5]現行XD用点数換算表!$G$15,"")))))))</f>
        <v>128</v>
      </c>
      <c r="Z25" s="12"/>
      <c r="AA25" s="8">
        <f>IF(Z25="",0,IF(Z25="優勝",[6]現行XD用点数換算表!$B$16,IF(Z25="準優勝",[6]現行XD用点数換算表!$C$16,IF(Z25="ベスト4",[6]現行XD用点数換算表!$D$16,IF(Z25="ベスト8",[6]現行XD用点数換算表!$E$16,IF(Z25="ベスト16",[6]現行XD用点数換算表!$F$16,IF(Z25="ベスト32",[6]現行XD用点数換算表!$G$16,"")))))))</f>
        <v>0</v>
      </c>
      <c r="AB25" s="12"/>
      <c r="AC25" s="8">
        <f>IF(AB25="",0,IF(AB25="優勝",[6]現行XD用点数換算表!$B$17,IF(AB25="準優勝",[6]現行XD用点数換算表!$C$17,IF(AB25="ベスト4",[6]現行XD用点数換算表!$D$17,IF(AB25="ベスト8",[6]現行XD用点数換算表!$E$17,IF(AB25="ベスト16",[6]現行XD用点数換算表!$F$17,IF(AB25="ベスト32",[6]現行XD用点数換算表!$G$17,"")))))))</f>
        <v>0</v>
      </c>
      <c r="AD25" s="12"/>
      <c r="AE25" s="8">
        <f>IF(AD25="",0,IF(AD25="優勝",[6]現行XD用点数換算表!$B$18,IF(AD25="準優勝",[6]現行XD用点数換算表!$C$18,IF(AD25="ベスト4",[6]現行XD用点数換算表!$D$18,IF(AD25="ベスト8",[6]現行XD用点数換算表!$E$18,[6]現行XD用点数換算表!$F$18)))))</f>
        <v>0</v>
      </c>
      <c r="AF25" s="12"/>
      <c r="AG25" s="8">
        <f>IF(AF25="",0,IF(AF25="優勝",[6]現行XD用点数換算表!$B$19,IF(AF25="準優勝",[6]現行XD用点数換算表!$C$19,IF(AF25="ベスト4",[6]現行XD用点数換算表!$D$19,IF(AF25="ベスト8",[6]現行XD用点数換算表!$E$19,[6]現行XD用点数換算表!$F$19)))))</f>
        <v>0</v>
      </c>
      <c r="AH25" s="8">
        <f t="shared" si="0"/>
        <v>128</v>
      </c>
    </row>
    <row r="26" spans="1:34" ht="17.25" customHeight="1" x14ac:dyDescent="0.55000000000000004">
      <c r="A26" s="12" t="s">
        <v>207</v>
      </c>
      <c r="B26" s="12" t="s">
        <v>164</v>
      </c>
      <c r="C26" s="12">
        <v>4</v>
      </c>
      <c r="D26" s="29" t="s">
        <v>200</v>
      </c>
      <c r="E26" s="40" t="s">
        <v>34</v>
      </c>
      <c r="F26" s="12"/>
      <c r="G26" s="13">
        <f>IF(F26="",0,IF(F26="優勝",[1]現行XD用点数換算表!$B$2,IF(F26="準優勝",[1]現行XD用点数換算表!$C$2,IF(F26="ベスト4",[1]現行XD用点数換算表!$D$2,[1]現行XD用点数換算表!$E$2))))</f>
        <v>0</v>
      </c>
      <c r="H26" s="12"/>
      <c r="I26" s="8">
        <f>IF(H26="",0,IF(H26="優勝",[1]現行XD用点数換算表!$B$3,IF(H26="準優勝",[1]現行XD用点数換算表!$C$3,IF(H26="ベスト4",[1]現行XD用点数換算表!$D$3,[1]現行XD用点数換算表!$E$3))))</f>
        <v>0</v>
      </c>
      <c r="J26" s="12" t="s">
        <v>5</v>
      </c>
      <c r="K26" s="8">
        <f>IF(J26="",0,IF(J26="優勝",[2]現行XD用点数換算表!$B$4,IF(J26="準優勝",[2]現行XD用点数換算表!$C$4,IF(J26="ベスト4",[2]現行XD用点数換算表!$D$4,IF(J26="ベスト8",[2]現行XD用点数換算表!$E$4,IF(J26="ベスト16",[2]現行XD用点数換算表!$F$4,IF(J26="ベスト32",[2]現行XD用点数換算表!$G$4,"")))))))</f>
        <v>80</v>
      </c>
      <c r="L26" s="12"/>
      <c r="M26" s="8">
        <f>IF(L26="",0,IF(L26="優勝",[1]現行XD用点数換算表!$B$5,IF(L26="準優勝",[1]現行XD用点数換算表!$C$5,IF(L26="ベスト4",[1]現行XD用点数換算表!$D$5,IF(L26="ベスト8",[1]現行XD用点数換算表!$E$5,IF(L26="ベスト16",[1]現行XD用点数換算表!$F$5,IF(L26="ベスト32",[1]現行XD用点数換算表!$G$5,"")))))))</f>
        <v>0</v>
      </c>
      <c r="N26" s="12" t="s">
        <v>5</v>
      </c>
      <c r="O26" s="8">
        <f>IF(N26="",0,IF(N26="優勝",[1]現行XD用点数換算表!$B$6,IF(N26="準優勝",[1]現行XD用点数換算表!$C$6,IF(N26="ベスト4",[1]現行XD用点数換算表!$D$6,IF(N26="ベスト8",[1]現行XD用点数換算表!$E$6,IF(N26="ベスト16",[1]現行XD用点数換算表!$F$6,IF(N26="ベスト32",[1]現行XD用点数換算表!$G$6,"")))))))</f>
        <v>30</v>
      </c>
      <c r="P26" s="12"/>
      <c r="Q26" s="8">
        <f>IF(P26="",0,IF(P26="優勝",[1]現行XD用点数換算表!$B$7,IF(P26="準優勝",[1]現行XD用点数換算表!$C$7,IF(P26="ベスト4",[1]現行XD用点数換算表!$D$7,IF(P26="ベスト8",[1]現行XD用点数換算表!$E$7,[1]現行XD用点数換算表!$F$7)))))</f>
        <v>0</v>
      </c>
      <c r="R26" s="12"/>
      <c r="S26" s="8">
        <f>IF(R26="",0,IF(R26="優勝",[1]現行XD用点数換算表!$B$8,IF(R26="準優勝",[1]現行XD用点数換算表!$C$8,IF(R26="ベスト4",[1]現行XD用点数換算表!$D$8,IF(R26="ベスト8",[1]現行XD用点数換算表!$E$8,[1]現行XD用点数換算表!$F$8)))))</f>
        <v>0</v>
      </c>
      <c r="T26" s="12"/>
      <c r="U26" s="14">
        <f>IF(T26="",0,IF(T26="優勝",[1]現行XD用点数換算表!$B$13,IF(T26="準優勝",[1]現行XD用点数換算表!$C$13,IF(T26="ベスト4",[1]現行XD用点数換算表!$D$13,[1]現行XD用点数換算表!$E$13))))</f>
        <v>0</v>
      </c>
      <c r="V26" s="12"/>
      <c r="W26" s="8">
        <f>IF(V26="",0,IF(V26="優勝",[1]現行XD用点数換算表!$B$14,IF(V26="準優勝",[1]現行XD用点数換算表!$C$14,IF(V26="ベスト4",[1]現行XD用点数換算表!$D$14,[1]現行XD用点数換算表!$E$14))))</f>
        <v>0</v>
      </c>
      <c r="X26" s="12"/>
      <c r="Y26" s="8">
        <f>IF(X26="",0,IF(X26="優勝",[2]現行XD用点数換算表!$B$15,IF(X26="準優勝",[2]現行XD用点数換算表!$C$15,IF(X26="ベスト4",[2]現行XD用点数換算表!$D$15,IF(X26="ベスト8",[2]現行XD用点数換算表!$E$15,IF(X26="ベスト16",[2]現行XD用点数換算表!$F$15,IF(X26="ベスト32",[2]現行XD用点数換算表!$G$15,"")))))))</f>
        <v>0</v>
      </c>
      <c r="Z26" s="12" t="s">
        <v>5</v>
      </c>
      <c r="AA26" s="8">
        <f>IF(Z26="",0,IF(Z26="優勝",[1]現行XD用点数換算表!$B$16,IF(Z26="準優勝",[1]現行XD用点数換算表!$C$16,IF(Z26="ベスト4",[1]現行XD用点数換算表!$D$16,IF(Z26="ベスト8",[1]現行XD用点数換算表!$E$16,IF(Z26="ベスト16",[1]現行XD用点数換算表!$F$16,IF(Z26="ベスト32",[1]現行XD用点数換算表!$G$16,"")))))))</f>
        <v>8</v>
      </c>
      <c r="AB26" s="12"/>
      <c r="AC26" s="8">
        <f>IF(AB26="",0,IF(AB26="優勝",[1]現行XD用点数換算表!$B$17,IF(AB26="準優勝",[1]現行XD用点数換算表!$C$17,IF(AB26="ベスト4",[1]現行XD用点数換算表!$D$17,IF(AB26="ベスト8",[1]現行XD用点数換算表!$E$17,IF(AB26="ベスト16",[1]現行XD用点数換算表!$F$17,IF(AB26="ベスト32",[1]現行XD用点数換算表!$G$17,"")))))))</f>
        <v>0</v>
      </c>
      <c r="AD26" s="12"/>
      <c r="AE26" s="8">
        <f>IF(AD26="",0,IF(AD26="優勝",[1]現行XD用点数換算表!$B$18,IF(AD26="準優勝",[1]現行XD用点数換算表!$C$18,IF(AD26="ベスト4",[1]現行XD用点数換算表!$D$18,IF(AD26="ベスト8",[1]現行XD用点数換算表!$E$18,[1]現行XD用点数換算表!$F$18)))))</f>
        <v>0</v>
      </c>
      <c r="AF26" s="12"/>
      <c r="AG26" s="8">
        <f>IF(AF26="",0,IF(AF26="優勝",[1]現行XD用点数換算表!$B$19,IF(AF26="準優勝",[1]現行XD用点数換算表!$C$19,IF(AF26="ベスト4",[1]現行XD用点数換算表!$D$19,IF(AF26="ベスト8",[1]現行XD用点数換算表!$E$19,[1]現行XD用点数換算表!$F$19)))))</f>
        <v>0</v>
      </c>
      <c r="AH26" s="8">
        <f t="shared" si="0"/>
        <v>118</v>
      </c>
    </row>
    <row r="27" spans="1:34" ht="17.25" customHeight="1" x14ac:dyDescent="0.55000000000000004">
      <c r="A27" s="12" t="s">
        <v>208</v>
      </c>
      <c r="B27" s="12" t="s">
        <v>188</v>
      </c>
      <c r="C27" s="12">
        <v>4</v>
      </c>
      <c r="D27" s="29" t="s">
        <v>200</v>
      </c>
      <c r="E27" s="40" t="s">
        <v>34</v>
      </c>
      <c r="F27" s="12"/>
      <c r="G27" s="13">
        <f>IF(F27="",0,IF(F27="優勝",[1]現行XD用点数換算表!$B$2,IF(F27="準優勝",[1]現行XD用点数換算表!$C$2,IF(F27="ベスト4",[1]現行XD用点数換算表!$D$2,[1]現行XD用点数換算表!$E$2))))</f>
        <v>0</v>
      </c>
      <c r="H27" s="12"/>
      <c r="I27" s="8">
        <f>IF(H27="",0,IF(H27="優勝",[1]現行XD用点数換算表!$B$3,IF(H27="準優勝",[1]現行XD用点数換算表!$C$3,IF(H27="ベスト4",[1]現行XD用点数換算表!$D$3,[1]現行XD用点数換算表!$E$3))))</f>
        <v>0</v>
      </c>
      <c r="J27" s="12"/>
      <c r="K27" s="8">
        <f>IF(J27="",0,IF(J27="優勝",[2]現行XD用点数換算表!$B$4,IF(J27="準優勝",[2]現行XD用点数換算表!$C$4,IF(J27="ベスト4",[2]現行XD用点数換算表!$D$4,IF(J27="ベスト8",[2]現行XD用点数換算表!$E$4,IF(J27="ベスト16",[2]現行XD用点数換算表!$F$4,IF(J27="ベスト32",[2]現行XD用点数換算表!$G$4,"")))))))</f>
        <v>0</v>
      </c>
      <c r="L27" s="12" t="s">
        <v>5</v>
      </c>
      <c r="M27" s="8">
        <f>IF(L27="",0,IF(L27="優勝",[1]現行XD用点数換算表!$B$5,IF(L27="準優勝",[1]現行XD用点数換算表!$C$5,IF(L27="ベスト4",[1]現行XD用点数換算表!$D$5,IF(L27="ベスト8",[1]現行XD用点数換算表!$E$5,IF(L27="ベスト16",[1]現行XD用点数換算表!$F$5,IF(L27="ベスト32",[1]現行XD用点数換算表!$G$5,"")))))))</f>
        <v>10</v>
      </c>
      <c r="N27" s="12" t="s">
        <v>4</v>
      </c>
      <c r="O27" s="8">
        <f>IF(N27="",0,IF(N27="優勝",[1]現行XD用点数換算表!$B$6,IF(N27="準優勝",[1]現行XD用点数換算表!$C$6,IF(N27="ベスト4",[1]現行XD用点数換算表!$D$6,IF(N27="ベスト8",[1]現行XD用点数換算表!$E$6,IF(N27="ベスト16",[1]現行XD用点数換算表!$F$6,IF(N27="ベスト32",[1]現行XD用点数換算表!$G$6,"")))))))</f>
        <v>90</v>
      </c>
      <c r="P27" s="12"/>
      <c r="Q27" s="8">
        <f>IF(P27="",0,IF(P27="優勝",[1]現行XD用点数換算表!$B$7,IF(P27="準優勝",[1]現行XD用点数換算表!$C$7,IF(P27="ベスト4",[1]現行XD用点数換算表!$D$7,IF(P27="ベスト8",[1]現行XD用点数換算表!$E$7,[1]現行XD用点数換算表!$F$7)))))</f>
        <v>0</v>
      </c>
      <c r="R27" s="12"/>
      <c r="S27" s="8">
        <f>IF(R27="",0,IF(R27="優勝",[1]現行XD用点数換算表!$B$8,IF(R27="準優勝",[1]現行XD用点数換算表!$C$8,IF(R27="ベスト4",[1]現行XD用点数換算表!$D$8,IF(R27="ベスト8",[1]現行XD用点数換算表!$E$8,[1]現行XD用点数換算表!$F$8)))))</f>
        <v>0</v>
      </c>
      <c r="T27" s="12"/>
      <c r="U27" s="14">
        <f>IF(T27="",0,IF(T27="優勝",[1]現行XD用点数換算表!$B$13,IF(T27="準優勝",[1]現行XD用点数換算表!$C$13,IF(T27="ベスト4",[1]現行XD用点数換算表!$D$13,[1]現行XD用点数換算表!$E$13))))</f>
        <v>0</v>
      </c>
      <c r="V27" s="12"/>
      <c r="W27" s="8">
        <f>IF(V27="",0,IF(V27="優勝",[1]現行XD用点数換算表!$B$14,IF(V27="準優勝",[1]現行XD用点数換算表!$C$14,IF(V27="ベスト4",[1]現行XD用点数換算表!$D$14,[1]現行XD用点数換算表!$E$14))))</f>
        <v>0</v>
      </c>
      <c r="X27" s="12"/>
      <c r="Y27" s="8">
        <f>IF(X27="",0,IF(X27="優勝",[2]現行XD用点数換算表!$B$15,IF(X27="準優勝",[2]現行XD用点数換算表!$C$15,IF(X27="ベスト4",[2]現行XD用点数換算表!$D$15,IF(X27="ベスト8",[2]現行XD用点数換算表!$E$15,IF(X27="ベスト16",[2]現行XD用点数換算表!$F$15,IF(X27="ベスト32",[2]現行XD用点数換算表!$G$15,"")))))))</f>
        <v>0</v>
      </c>
      <c r="Z27" s="12" t="s">
        <v>5</v>
      </c>
      <c r="AA27" s="8">
        <f>IF(Z27="",0,IF(Z27="優勝",[1]現行XD用点数換算表!$B$16,IF(Z27="準優勝",[1]現行XD用点数換算表!$C$16,IF(Z27="ベスト4",[1]現行XD用点数換算表!$D$16,IF(Z27="ベスト8",[1]現行XD用点数換算表!$E$16,IF(Z27="ベスト16",[1]現行XD用点数換算表!$F$16,IF(Z27="ベスト32",[1]現行XD用点数換算表!$G$16,"")))))))</f>
        <v>8</v>
      </c>
      <c r="AB27" s="12"/>
      <c r="AC27" s="8">
        <f>IF(AB27="",0,IF(AB27="優勝",[1]現行XD用点数換算表!$B$17,IF(AB27="準優勝",[1]現行XD用点数換算表!$C$17,IF(AB27="ベスト4",[1]現行XD用点数換算表!$D$17,IF(AB27="ベスト8",[1]現行XD用点数換算表!$E$17,IF(AB27="ベスト16",[1]現行XD用点数換算表!$F$17,IF(AB27="ベスト32",[1]現行XD用点数換算表!$G$17,"")))))))</f>
        <v>0</v>
      </c>
      <c r="AD27" s="12"/>
      <c r="AE27" s="8">
        <f>IF(AD27="",0,IF(AD27="優勝",[1]現行XD用点数換算表!$B$18,IF(AD27="準優勝",[1]現行XD用点数換算表!$C$18,IF(AD27="ベスト4",[1]現行XD用点数換算表!$D$18,IF(AD27="ベスト8",[1]現行XD用点数換算表!$E$18,[1]現行XD用点数換算表!$F$18)))))</f>
        <v>0</v>
      </c>
      <c r="AF27" s="12"/>
      <c r="AG27" s="8">
        <f>IF(AF27="",0,IF(AF27="優勝",[1]現行XD用点数換算表!$B$19,IF(AF27="準優勝",[1]現行XD用点数換算表!$C$19,IF(AF27="ベスト4",[1]現行XD用点数換算表!$D$19,IF(AF27="ベスト8",[1]現行XD用点数換算表!$E$19,[1]現行XD用点数換算表!$F$19)))))</f>
        <v>0</v>
      </c>
      <c r="AH27" s="8">
        <f t="shared" si="0"/>
        <v>108</v>
      </c>
    </row>
    <row r="28" spans="1:34" ht="17.25" customHeight="1" x14ac:dyDescent="0.55000000000000004">
      <c r="A28" s="12" t="s">
        <v>128</v>
      </c>
      <c r="B28" s="12" t="s">
        <v>43</v>
      </c>
      <c r="C28" s="12">
        <v>4</v>
      </c>
      <c r="D28" s="25" t="s">
        <v>159</v>
      </c>
      <c r="E28" s="26" t="s">
        <v>160</v>
      </c>
      <c r="F28" s="12"/>
      <c r="G28" s="13">
        <f>IF(F28="",0,IF(F28="優勝",[6]現行XD用点数換算表!$B$2,IF(F28="準優勝",[6]現行XD用点数換算表!$C$2,IF(F28="ベスト4",[6]現行XD用点数換算表!$D$2,[6]現行XD用点数換算表!$E$2))))</f>
        <v>0</v>
      </c>
      <c r="H28" s="12"/>
      <c r="I28" s="8">
        <f>IF(H28="",0,IF(H28="優勝",[6]現行XD用点数換算表!$B$3,IF(H28="準優勝",[6]現行XD用点数換算表!$C$3,IF(H28="ベスト4",[6]現行XD用点数換算表!$D$3,[6]現行XD用点数換算表!$E$3))))</f>
        <v>0</v>
      </c>
      <c r="J28" s="12"/>
      <c r="K28" s="8">
        <f>IF(J28="",0,IF(J28="優勝",[5]現行XD用点数換算表!$B$4,IF(J28="準優勝",[5]現行XD用点数換算表!$C$4,IF(J28="ベスト4",[5]現行XD用点数換算表!$D$4,IF(J28="ベスト8",[5]現行XD用点数換算表!$E$4,IF(J28="ベスト16",[5]現行XD用点数換算表!$F$4,IF(J28="ベスト32",[5]現行XD用点数換算表!$G$4,"")))))))</f>
        <v>0</v>
      </c>
      <c r="L28" s="12"/>
      <c r="M28" s="8">
        <f>IF(L28="",0,IF(L28="優勝",[6]現行XD用点数換算表!$B$5,IF(L28="準優勝",[6]現行XD用点数換算表!$C$5,IF(L28="ベスト4",[6]現行XD用点数換算表!$D$5,IF(L28="ベスト8",[6]現行XD用点数換算表!$E$5,IF(L28="ベスト16",[6]現行XD用点数換算表!$F$5,IF(L28="ベスト32",[6]現行XD用点数換算表!$G$5,"")))))))</f>
        <v>0</v>
      </c>
      <c r="N28" s="12" t="s">
        <v>4</v>
      </c>
      <c r="O28" s="8">
        <f>IF(N28="",0,IF(N28="優勝",[6]現行XD用点数換算表!$B$6,IF(N28="準優勝",[6]現行XD用点数換算表!$C$6,IF(N28="ベスト4",[6]現行XD用点数換算表!$D$6,IF(N28="ベスト8",[6]現行XD用点数換算表!$E$6,IF(N28="ベスト16",[6]現行XD用点数換算表!$F$6,IF(N28="ベスト32",[6]現行XD用点数換算表!$G$6,"")))))))</f>
        <v>90</v>
      </c>
      <c r="P28" s="12"/>
      <c r="Q28" s="8">
        <f>IF(P28="",0,IF(P28="優勝",[6]現行XD用点数換算表!$B$7,IF(P28="準優勝",[6]現行XD用点数換算表!$C$7,IF(P28="ベスト4",[6]現行XD用点数換算表!$D$7,IF(P28="ベスト8",[6]現行XD用点数換算表!$E$7,[6]現行XD用点数換算表!$F$7)))))</f>
        <v>0</v>
      </c>
      <c r="R28" s="12"/>
      <c r="S28" s="8">
        <f>IF(R28="",0,IF(R28="優勝",[6]現行XD用点数換算表!$B$8,IF(R28="準優勝",[6]現行XD用点数換算表!$C$8,IF(R28="ベスト4",[6]現行XD用点数換算表!$D$8,IF(R28="ベスト8",[6]現行XD用点数換算表!$E$8,[6]現行XD用点数換算表!$F$8)))))</f>
        <v>0</v>
      </c>
      <c r="T28" s="12"/>
      <c r="U28" s="14">
        <f>IF(T28="",0,IF(T28="優勝",[6]現行XD用点数換算表!$B$13,IF(T28="準優勝",[6]現行XD用点数換算表!$C$13,IF(T28="ベスト4",[6]現行XD用点数換算表!$D$13,[6]現行XD用点数換算表!$E$13))))</f>
        <v>0</v>
      </c>
      <c r="V28" s="12"/>
      <c r="W28" s="8">
        <f>IF(V28="",0,IF(V28="優勝",[6]現行XD用点数換算表!$B$14,IF(V28="準優勝",[6]現行XD用点数換算表!$C$14,IF(V28="ベスト4",[6]現行XD用点数換算表!$D$14,[6]現行XD用点数換算表!$E$14))))</f>
        <v>0</v>
      </c>
      <c r="X28" s="12"/>
      <c r="Y28" s="8">
        <f>IF(X28="",0,IF(X28="優勝",[5]現行XD用点数換算表!$B$15,IF(X28="準優勝",[5]現行XD用点数換算表!$C$15,IF(X28="ベスト4",[5]現行XD用点数換算表!$D$15,IF(X28="ベスト8",[5]現行XD用点数換算表!$E$15,IF(X28="ベスト16",[5]現行XD用点数換算表!$F$15,IF(X28="ベスト32",[5]現行XD用点数換算表!$G$15,"")))))))</f>
        <v>0</v>
      </c>
      <c r="Z28" s="12"/>
      <c r="AA28" s="8">
        <f>IF(Z28="",0,IF(Z28="優勝",[6]現行XD用点数換算表!$B$16,IF(Z28="準優勝",[6]現行XD用点数換算表!$C$16,IF(Z28="ベスト4",[6]現行XD用点数換算表!$D$16,IF(Z28="ベスト8",[6]現行XD用点数換算表!$E$16,IF(Z28="ベスト16",[6]現行XD用点数換算表!$F$16,IF(Z28="ベスト32",[6]現行XD用点数換算表!$G$16,"")))))))</f>
        <v>0</v>
      </c>
      <c r="AB28" s="12"/>
      <c r="AC28" s="8">
        <f>IF(AB28="",0,IF(AB28="優勝",[6]現行XD用点数換算表!$B$17,IF(AB28="準優勝",[6]現行XD用点数換算表!$C$17,IF(AB28="ベスト4",[6]現行XD用点数換算表!$D$17,IF(AB28="ベスト8",[6]現行XD用点数換算表!$E$17,IF(AB28="ベスト16",[6]現行XD用点数換算表!$F$17,IF(AB28="ベスト32",[6]現行XD用点数換算表!$G$17,"")))))))</f>
        <v>0</v>
      </c>
      <c r="AD28" s="12"/>
      <c r="AE28" s="8">
        <f>IF(AD28="",0,IF(AD28="優勝",[6]現行XD用点数換算表!$B$18,IF(AD28="準優勝",[6]現行XD用点数換算表!$C$18,IF(AD28="ベスト4",[6]現行XD用点数換算表!$D$18,IF(AD28="ベスト8",[6]現行XD用点数換算表!$E$18,[6]現行XD用点数換算表!$F$18)))))</f>
        <v>0</v>
      </c>
      <c r="AF28" s="12"/>
      <c r="AG28" s="8">
        <f>IF(AF28="",0,IF(AF28="優勝",[6]現行XD用点数換算表!$B$19,IF(AF28="準優勝",[6]現行XD用点数換算表!$C$19,IF(AF28="ベスト4",[6]現行XD用点数換算表!$D$19,IF(AF28="ベスト8",[6]現行XD用点数換算表!$E$19,[6]現行XD用点数換算表!$F$19)))))</f>
        <v>0</v>
      </c>
      <c r="AH28" s="8">
        <f t="shared" si="0"/>
        <v>90</v>
      </c>
    </row>
    <row r="29" spans="1:34" ht="17.25" customHeight="1" x14ac:dyDescent="0.55000000000000004">
      <c r="A29" s="12" t="s">
        <v>161</v>
      </c>
      <c r="B29" s="12" t="s">
        <v>162</v>
      </c>
      <c r="C29" s="12">
        <v>3</v>
      </c>
      <c r="D29" s="27" t="s">
        <v>163</v>
      </c>
      <c r="E29" s="26" t="s">
        <v>160</v>
      </c>
      <c r="F29" s="12"/>
      <c r="G29" s="13">
        <f>IF(F29="",0,IF(F29="優勝",[3]現行XD用点数換算表!$B$2,IF(F29="準優勝",[3]現行XD用点数換算表!$C$2,IF(F29="ベスト4",[3]現行XD用点数換算表!$D$2,[3]現行XD用点数換算表!$E$2))))</f>
        <v>0</v>
      </c>
      <c r="H29" s="12"/>
      <c r="I29" s="8">
        <f>IF(H29="",0,IF(H29="優勝",[3]現行XD用点数換算表!$B$3,IF(H29="準優勝",[3]現行XD用点数換算表!$C$3,IF(H29="ベスト4",[3]現行XD用点数換算表!$D$3,[3]現行XD用点数換算表!$E$3))))</f>
        <v>0</v>
      </c>
      <c r="J29" s="12"/>
      <c r="K29" s="8">
        <f>IF(J29="",0,IF(J29="優勝",[2]現行XD用点数換算表!$B$4,IF(J29="準優勝",[2]現行XD用点数換算表!$C$4,IF(J29="ベスト4",[2]現行XD用点数換算表!$D$4,IF(J29="ベスト8",[2]現行XD用点数換算表!$E$4,IF(J29="ベスト16",[2]現行XD用点数換算表!$F$4,IF(J29="ベスト32",[2]現行XD用点数換算表!$G$4,"")))))))</f>
        <v>0</v>
      </c>
      <c r="L29" s="12"/>
      <c r="M29" s="8">
        <f>IF(L29="",0,IF(L29="優勝",[3]現行XD用点数換算表!$B$5,IF(L29="準優勝",[3]現行XD用点数換算表!$C$5,IF(L29="ベスト4",[3]現行XD用点数換算表!$D$5,IF(L29="ベスト8",[3]現行XD用点数換算表!$E$5,IF(L29="ベスト16",[3]現行XD用点数換算表!$F$5,IF(L29="ベスト32",[3]現行XD用点数換算表!$G$5,"")))))))</f>
        <v>0</v>
      </c>
      <c r="N29" s="12" t="s">
        <v>4</v>
      </c>
      <c r="O29" s="8">
        <f>IF(N29="",0,IF(N29="優勝",[3]現行XD用点数換算表!$B$6,IF(N29="準優勝",[3]現行XD用点数換算表!$C$6,IF(N29="ベスト4",[3]現行XD用点数換算表!$D$6,IF(N29="ベスト8",[3]現行XD用点数換算表!$E$6,IF(N29="ベスト16",[3]現行XD用点数換算表!$F$6,IF(N29="ベスト32",[3]現行XD用点数換算表!$G$6,"")))))))</f>
        <v>90</v>
      </c>
      <c r="P29" s="12"/>
      <c r="Q29" s="8">
        <f>IF(P29="",0,IF(P29="優勝",[3]現行XD用点数換算表!$B$7,IF(P29="準優勝",[3]現行XD用点数換算表!$C$7,IF(P29="ベスト4",[3]現行XD用点数換算表!$D$7,IF(P29="ベスト8",[3]現行XD用点数換算表!$E$7,[3]現行XD用点数換算表!$F$7)))))</f>
        <v>0</v>
      </c>
      <c r="R29" s="12"/>
      <c r="S29" s="8">
        <f>IF(R29="",0,IF(R29="優勝",[3]現行XD用点数換算表!$B$8,IF(R29="準優勝",[3]現行XD用点数換算表!$C$8,IF(R29="ベスト4",[3]現行XD用点数換算表!$D$8,IF(R29="ベスト8",[3]現行XD用点数換算表!$E$8,[3]現行XD用点数換算表!$F$8)))))</f>
        <v>0</v>
      </c>
      <c r="T29" s="12"/>
      <c r="U29" s="14">
        <f>IF(T29="",0,IF(T29="優勝",[3]現行XD用点数換算表!$B$13,IF(T29="準優勝",[3]現行XD用点数換算表!$C$13,IF(T29="ベスト4",[3]現行XD用点数換算表!$D$13,[3]現行XD用点数換算表!$E$13))))</f>
        <v>0</v>
      </c>
      <c r="V29" s="12"/>
      <c r="W29" s="8">
        <f>IF(V29="",0,IF(V29="優勝",[3]現行XD用点数換算表!$B$14,IF(V29="準優勝",[3]現行XD用点数換算表!$C$14,IF(V29="ベスト4",[3]現行XD用点数換算表!$D$14,[3]現行XD用点数換算表!$E$14))))</f>
        <v>0</v>
      </c>
      <c r="X29" s="12"/>
      <c r="Y29" s="8">
        <f>IF(X29="",0,IF(X29="優勝",[2]現行XD用点数換算表!$B$15,IF(X29="準優勝",[2]現行XD用点数換算表!$C$15,IF(X29="ベスト4",[2]現行XD用点数換算表!$D$15,IF(X29="ベスト8",[2]現行XD用点数換算表!$E$15,IF(X29="ベスト16",[2]現行XD用点数換算表!$F$15,IF(X29="ベスト32",[2]現行XD用点数換算表!$G$15,"")))))))</f>
        <v>0</v>
      </c>
      <c r="Z29" s="12"/>
      <c r="AA29" s="8">
        <f>IF(Z29="",0,IF(Z29="優勝",[3]現行XD用点数換算表!$B$16,IF(Z29="準優勝",[3]現行XD用点数換算表!$C$16,IF(Z29="ベスト4",[3]現行XD用点数換算表!$D$16,IF(Z29="ベスト8",[3]現行XD用点数換算表!$E$16,IF(Z29="ベスト16",[3]現行XD用点数換算表!$F$16,IF(Z29="ベスト32",[3]現行XD用点数換算表!$G$16,"")))))))</f>
        <v>0</v>
      </c>
      <c r="AB29" s="12"/>
      <c r="AC29" s="8">
        <f>IF(AB29="",0,IF(AB29="優勝",[3]現行XD用点数換算表!$B$17,IF(AB29="準優勝",[3]現行XD用点数換算表!$C$17,IF(AB29="ベスト4",[3]現行XD用点数換算表!$D$17,IF(AB29="ベスト8",[3]現行XD用点数換算表!$E$17,IF(AB29="ベスト16",[3]現行XD用点数換算表!$F$17,IF(AB29="ベスト32",[3]現行XD用点数換算表!$G$17,"")))))))</f>
        <v>0</v>
      </c>
      <c r="AD29" s="12"/>
      <c r="AE29" s="8">
        <f>IF(AD29="",0,IF(AD29="優勝",[3]現行XD用点数換算表!$B$18,IF(AD29="準優勝",[3]現行XD用点数換算表!$C$18,IF(AD29="ベスト4",[3]現行XD用点数換算表!$D$18,IF(AD29="ベスト8",[3]現行XD用点数換算表!$E$18,[3]現行XD用点数換算表!$F$18)))))</f>
        <v>0</v>
      </c>
      <c r="AF29" s="12"/>
      <c r="AG29" s="8">
        <f>IF(AF29="",0,IF(AF29="優勝",[3]現行XD用点数換算表!$B$19,IF(AF29="準優勝",[3]現行XD用点数換算表!$C$19,IF(AF29="ベスト4",[3]現行XD用点数換算表!$D$19,IF(AF29="ベスト8",[3]現行XD用点数換算表!$E$19,[3]現行XD用点数換算表!$F$19)))))</f>
        <v>0</v>
      </c>
      <c r="AH29" s="8">
        <f t="shared" si="0"/>
        <v>90</v>
      </c>
    </row>
    <row r="30" spans="1:34" ht="17.25" customHeight="1" x14ac:dyDescent="0.55000000000000004">
      <c r="A30" s="12" t="s">
        <v>209</v>
      </c>
      <c r="B30" s="12" t="s">
        <v>190</v>
      </c>
      <c r="C30" s="12">
        <v>3</v>
      </c>
      <c r="D30" s="29" t="s">
        <v>200</v>
      </c>
      <c r="E30" s="40" t="s">
        <v>34</v>
      </c>
      <c r="F30" s="12"/>
      <c r="G30" s="13">
        <f>IF(F30="",0,IF(F30="優勝",[1]現行XD用点数換算表!$B$2,IF(F30="準優勝",[1]現行XD用点数換算表!$C$2,IF(F30="ベスト4",[1]現行XD用点数換算表!$D$2,[1]現行XD用点数換算表!$E$2))))</f>
        <v>0</v>
      </c>
      <c r="H30" s="12"/>
      <c r="I30" s="8">
        <f>IF(H30="",0,IF(H30="優勝",[1]現行XD用点数換算表!$B$3,IF(H30="準優勝",[1]現行XD用点数換算表!$C$3,IF(H30="ベスト4",[1]現行XD用点数換算表!$D$3,[1]現行XD用点数換算表!$E$3))))</f>
        <v>0</v>
      </c>
      <c r="J30" s="12"/>
      <c r="K30" s="8">
        <f>IF(J30="",0,IF(J30="優勝",[2]現行XD用点数換算表!$B$4,IF(J30="準優勝",[2]現行XD用点数換算表!$C$4,IF(J30="ベスト4",[2]現行XD用点数換算表!$D$4,IF(J30="ベスト8",[2]現行XD用点数換算表!$E$4,IF(J30="ベスト16",[2]現行XD用点数換算表!$F$4,IF(J30="ベスト32",[2]現行XD用点数換算表!$G$4,"")))))))</f>
        <v>0</v>
      </c>
      <c r="L30" s="12"/>
      <c r="M30" s="8">
        <f>IF(L30="",0,IF(L30="優勝",[1]現行XD用点数換算表!$B$5,IF(L30="準優勝",[1]現行XD用点数換算表!$C$5,IF(L30="ベスト4",[1]現行XD用点数換算表!$D$5,IF(L30="ベスト8",[1]現行XD用点数換算表!$E$5,IF(L30="ベスト16",[1]現行XD用点数換算表!$F$5,IF(L30="ベスト32",[1]現行XD用点数換算表!$G$5,"")))))))</f>
        <v>0</v>
      </c>
      <c r="N30" s="12" t="s">
        <v>4</v>
      </c>
      <c r="O30" s="8">
        <f>IF(N30="",0,IF(N30="優勝",[1]現行XD用点数換算表!$B$6,IF(N30="準優勝",[1]現行XD用点数換算表!$C$6,IF(N30="ベスト4",[1]現行XD用点数換算表!$D$6,IF(N30="ベスト8",[1]現行XD用点数換算表!$E$6,IF(N30="ベスト16",[1]現行XD用点数換算表!$F$6,IF(N30="ベスト32",[1]現行XD用点数換算表!$G$6,"")))))))</f>
        <v>90</v>
      </c>
      <c r="P30" s="12"/>
      <c r="Q30" s="8">
        <f>IF(P30="",0,IF(P30="優勝",[1]現行XD用点数換算表!$B$7,IF(P30="準優勝",[1]現行XD用点数換算表!$C$7,IF(P30="ベスト4",[1]現行XD用点数換算表!$D$7,IF(P30="ベスト8",[1]現行XD用点数換算表!$E$7,[1]現行XD用点数換算表!$F$7)))))</f>
        <v>0</v>
      </c>
      <c r="R30" s="12"/>
      <c r="S30" s="8">
        <f>IF(R30="",0,IF(R30="優勝",[1]現行XD用点数換算表!$B$8,IF(R30="準優勝",[1]現行XD用点数換算表!$C$8,IF(R30="ベスト4",[1]現行XD用点数換算表!$D$8,IF(R30="ベスト8",[1]現行XD用点数換算表!$E$8,[1]現行XD用点数換算表!$F$8)))))</f>
        <v>0</v>
      </c>
      <c r="T30" s="12"/>
      <c r="U30" s="14">
        <f>IF(T30="",0,IF(T30="優勝",[1]現行XD用点数換算表!$B$13,IF(T30="準優勝",[1]現行XD用点数換算表!$C$13,IF(T30="ベスト4",[1]現行XD用点数換算表!$D$13,[1]現行XD用点数換算表!$E$13))))</f>
        <v>0</v>
      </c>
      <c r="V30" s="12"/>
      <c r="W30" s="8">
        <f>IF(V30="",0,IF(V30="優勝",[1]現行XD用点数換算表!$B$14,IF(V30="準優勝",[1]現行XD用点数換算表!$C$14,IF(V30="ベスト4",[1]現行XD用点数換算表!$D$14,[1]現行XD用点数換算表!$E$14))))</f>
        <v>0</v>
      </c>
      <c r="X30" s="12"/>
      <c r="Y30" s="8">
        <f>IF(X30="",0,IF(X30="優勝",[2]現行XD用点数換算表!$B$15,IF(X30="準優勝",[2]現行XD用点数換算表!$C$15,IF(X30="ベスト4",[2]現行XD用点数換算表!$D$15,IF(X30="ベスト8",[2]現行XD用点数換算表!$E$15,IF(X30="ベスト16",[2]現行XD用点数換算表!$F$15,IF(X30="ベスト32",[2]現行XD用点数換算表!$G$15,"")))))))</f>
        <v>0</v>
      </c>
      <c r="Z30" s="12"/>
      <c r="AA30" s="8">
        <f>IF(Z30="",0,IF(Z30="優勝",[1]現行XD用点数換算表!$B$16,IF(Z30="準優勝",[1]現行XD用点数換算表!$C$16,IF(Z30="ベスト4",[1]現行XD用点数換算表!$D$16,IF(Z30="ベスト8",[1]現行XD用点数換算表!$E$16,IF(Z30="ベスト16",[1]現行XD用点数換算表!$F$16,IF(Z30="ベスト32",[1]現行XD用点数換算表!$G$16,"")))))))</f>
        <v>0</v>
      </c>
      <c r="AB30" s="12"/>
      <c r="AC30" s="8">
        <f>IF(AB30="",0,IF(AB30="優勝",[1]現行XD用点数換算表!$B$17,IF(AB30="準優勝",[1]現行XD用点数換算表!$C$17,IF(AB30="ベスト4",[1]現行XD用点数換算表!$D$17,IF(AB30="ベスト8",[1]現行XD用点数換算表!$E$17,IF(AB30="ベスト16",[1]現行XD用点数換算表!$F$17,IF(AB30="ベスト32",[1]現行XD用点数換算表!$G$17,"")))))))</f>
        <v>0</v>
      </c>
      <c r="AD30" s="12"/>
      <c r="AE30" s="8">
        <f>IF(AD30="",0,IF(AD30="優勝",[1]現行XD用点数換算表!$B$18,IF(AD30="準優勝",[1]現行XD用点数換算表!$C$18,IF(AD30="ベスト4",[1]現行XD用点数換算表!$D$18,IF(AD30="ベスト8",[1]現行XD用点数換算表!$E$18,[1]現行XD用点数換算表!$F$18)))))</f>
        <v>0</v>
      </c>
      <c r="AF30" s="12"/>
      <c r="AG30" s="8">
        <f>IF(AF30="",0,IF(AF30="優勝",[1]現行XD用点数換算表!$B$19,IF(AF30="準優勝",[1]現行XD用点数換算表!$C$19,IF(AF30="ベスト4",[1]現行XD用点数換算表!$D$19,IF(AF30="ベスト8",[1]現行XD用点数換算表!$E$19,[1]現行XD用点数換算表!$F$19)))))</f>
        <v>0</v>
      </c>
      <c r="AH30" s="8">
        <f t="shared" si="0"/>
        <v>90</v>
      </c>
    </row>
    <row r="31" spans="1:34" ht="17.25" customHeight="1" x14ac:dyDescent="0.55000000000000004">
      <c r="A31" s="12" t="s">
        <v>210</v>
      </c>
      <c r="B31" s="12" t="s">
        <v>188</v>
      </c>
      <c r="C31" s="12">
        <v>3</v>
      </c>
      <c r="D31" s="29" t="s">
        <v>200</v>
      </c>
      <c r="E31" s="40" t="s">
        <v>34</v>
      </c>
      <c r="F31" s="12"/>
      <c r="G31" s="13">
        <f>IF(F31="",0,IF(F31="優勝",[1]現行XD用点数換算表!$B$2,IF(F31="準優勝",[1]現行XD用点数換算表!$C$2,IF(F31="ベスト4",[1]現行XD用点数換算表!$D$2,[1]現行XD用点数換算表!$E$2))))</f>
        <v>0</v>
      </c>
      <c r="H31" s="12"/>
      <c r="I31" s="8">
        <f>IF(H31="",0,IF(H31="優勝",[1]現行XD用点数換算表!$B$3,IF(H31="準優勝",[1]現行XD用点数換算表!$C$3,IF(H31="ベスト4",[1]現行XD用点数換算表!$D$3,[1]現行XD用点数換算表!$E$3))))</f>
        <v>0</v>
      </c>
      <c r="J31" s="12"/>
      <c r="K31" s="8">
        <f>IF(J31="",0,IF(J31="優勝",[2]現行XD用点数換算表!$B$4,IF(J31="準優勝",[2]現行XD用点数換算表!$C$4,IF(J31="ベスト4",[2]現行XD用点数換算表!$D$4,IF(J31="ベスト8",[2]現行XD用点数換算表!$E$4,IF(J31="ベスト16",[2]現行XD用点数換算表!$F$4,IF(J31="ベスト32",[2]現行XD用点数換算表!$G$4,"")))))))</f>
        <v>0</v>
      </c>
      <c r="L31" s="12"/>
      <c r="M31" s="8">
        <f>IF(L31="",0,IF(L31="優勝",[1]現行XD用点数換算表!$B$5,IF(L31="準優勝",[1]現行XD用点数換算表!$C$5,IF(L31="ベスト4",[1]現行XD用点数換算表!$D$5,IF(L31="ベスト8",[1]現行XD用点数換算表!$E$5,IF(L31="ベスト16",[1]現行XD用点数換算表!$F$5,IF(L31="ベスト32",[1]現行XD用点数換算表!$G$5,"")))))))</f>
        <v>0</v>
      </c>
      <c r="N31" s="12" t="s">
        <v>4</v>
      </c>
      <c r="O31" s="8">
        <f>IF(N31="",0,IF(N31="優勝",[1]現行XD用点数換算表!$B$6,IF(N31="準優勝",[1]現行XD用点数換算表!$C$6,IF(N31="ベスト4",[1]現行XD用点数換算表!$D$6,IF(N31="ベスト8",[1]現行XD用点数換算表!$E$6,IF(N31="ベスト16",[1]現行XD用点数換算表!$F$6,IF(N31="ベスト32",[1]現行XD用点数換算表!$G$6,"")))))))</f>
        <v>90</v>
      </c>
      <c r="P31" s="12"/>
      <c r="Q31" s="8">
        <f>IF(P31="",0,IF(P31="優勝",[1]現行XD用点数換算表!$B$7,IF(P31="準優勝",[1]現行XD用点数換算表!$C$7,IF(P31="ベスト4",[1]現行XD用点数換算表!$D$7,IF(P31="ベスト8",[1]現行XD用点数換算表!$E$7,[1]現行XD用点数換算表!$F$7)))))</f>
        <v>0</v>
      </c>
      <c r="R31" s="12"/>
      <c r="S31" s="8">
        <f>IF(R31="",0,IF(R31="優勝",[1]現行XD用点数換算表!$B$8,IF(R31="準優勝",[1]現行XD用点数換算表!$C$8,IF(R31="ベスト4",[1]現行XD用点数換算表!$D$8,IF(R31="ベスト8",[1]現行XD用点数換算表!$E$8,[1]現行XD用点数換算表!$F$8)))))</f>
        <v>0</v>
      </c>
      <c r="T31" s="12"/>
      <c r="U31" s="14">
        <f>IF(T31="",0,IF(T31="優勝",[1]現行XD用点数換算表!$B$13,IF(T31="準優勝",[1]現行XD用点数換算表!$C$13,IF(T31="ベスト4",[1]現行XD用点数換算表!$D$13,[1]現行XD用点数換算表!$E$13))))</f>
        <v>0</v>
      </c>
      <c r="V31" s="12"/>
      <c r="W31" s="8">
        <f>IF(V31="",0,IF(V31="優勝",[1]現行XD用点数換算表!$B$14,IF(V31="準優勝",[1]現行XD用点数換算表!$C$14,IF(V31="ベスト4",[1]現行XD用点数換算表!$D$14,[1]現行XD用点数換算表!$E$14))))</f>
        <v>0</v>
      </c>
      <c r="X31" s="12"/>
      <c r="Y31" s="8">
        <f>IF(X31="",0,IF(X31="優勝",[2]現行XD用点数換算表!$B$15,IF(X31="準優勝",[2]現行XD用点数換算表!$C$15,IF(X31="ベスト4",[2]現行XD用点数換算表!$D$15,IF(X31="ベスト8",[2]現行XD用点数換算表!$E$15,IF(X31="ベスト16",[2]現行XD用点数換算表!$F$15,IF(X31="ベスト32",[2]現行XD用点数換算表!$G$15,"")))))))</f>
        <v>0</v>
      </c>
      <c r="Z31" s="12"/>
      <c r="AA31" s="8">
        <f>IF(Z31="",0,IF(Z31="優勝",[1]現行XD用点数換算表!$B$16,IF(Z31="準優勝",[1]現行XD用点数換算表!$C$16,IF(Z31="ベスト4",[1]現行XD用点数換算表!$D$16,IF(Z31="ベスト8",[1]現行XD用点数換算表!$E$16,IF(Z31="ベスト16",[1]現行XD用点数換算表!$F$16,IF(Z31="ベスト32",[1]現行XD用点数換算表!$G$16,"")))))))</f>
        <v>0</v>
      </c>
      <c r="AB31" s="12"/>
      <c r="AC31" s="8">
        <f>IF(AB31="",0,IF(AB31="優勝",[1]現行XD用点数換算表!$B$17,IF(AB31="準優勝",[1]現行XD用点数換算表!$C$17,IF(AB31="ベスト4",[1]現行XD用点数換算表!$D$17,IF(AB31="ベスト8",[1]現行XD用点数換算表!$E$17,IF(AB31="ベスト16",[1]現行XD用点数換算表!$F$17,IF(AB31="ベスト32",[1]現行XD用点数換算表!$G$17,"")))))))</f>
        <v>0</v>
      </c>
      <c r="AD31" s="12"/>
      <c r="AE31" s="8">
        <f>IF(AD31="",0,IF(AD31="優勝",[1]現行XD用点数換算表!$B$18,IF(AD31="準優勝",[1]現行XD用点数換算表!$C$18,IF(AD31="ベスト4",[1]現行XD用点数換算表!$D$18,IF(AD31="ベスト8",[1]現行XD用点数換算表!$E$18,[1]現行XD用点数換算表!$F$18)))))</f>
        <v>0</v>
      </c>
      <c r="AF31" s="12"/>
      <c r="AG31" s="8">
        <f>IF(AF31="",0,IF(AF31="優勝",[1]現行XD用点数換算表!$B$19,IF(AF31="準優勝",[1]現行XD用点数換算表!$C$19,IF(AF31="ベスト4",[1]現行XD用点数換算表!$D$19,IF(AF31="ベスト8",[1]現行XD用点数換算表!$E$19,[1]現行XD用点数換算表!$F$19)))))</f>
        <v>0</v>
      </c>
      <c r="AH31" s="8">
        <f t="shared" si="0"/>
        <v>90</v>
      </c>
    </row>
    <row r="32" spans="1:34" ht="17.25" customHeight="1" x14ac:dyDescent="0.55000000000000004">
      <c r="A32" s="12" t="s">
        <v>211</v>
      </c>
      <c r="B32" s="12" t="s">
        <v>205</v>
      </c>
      <c r="C32" s="12">
        <v>4</v>
      </c>
      <c r="D32" s="29" t="s">
        <v>200</v>
      </c>
      <c r="E32" s="40" t="s">
        <v>34</v>
      </c>
      <c r="F32" s="12"/>
      <c r="G32" s="13">
        <f>IF(F32="",0,IF(F32="優勝",[1]現行XD用点数換算表!$B$2,IF(F32="準優勝",[1]現行XD用点数換算表!$C$2,IF(F32="ベスト4",[1]現行XD用点数換算表!$D$2,[1]現行XD用点数換算表!$E$2))))</f>
        <v>0</v>
      </c>
      <c r="H32" s="12"/>
      <c r="I32" s="8">
        <f>IF(H32="",0,IF(H32="優勝",[1]現行XD用点数換算表!$B$3,IF(H32="準優勝",[1]現行XD用点数換算表!$C$3,IF(H32="ベスト4",[1]現行XD用点数換算表!$D$3,[1]現行XD用点数換算表!$E$3))))</f>
        <v>0</v>
      </c>
      <c r="J32" s="12"/>
      <c r="K32" s="8">
        <f>IF(J32="",0,IF(J32="優勝",[2]現行XD用点数換算表!$B$4,IF(J32="準優勝",[2]現行XD用点数換算表!$C$4,IF(J32="ベスト4",[2]現行XD用点数換算表!$D$4,IF(J32="ベスト8",[2]現行XD用点数換算表!$E$4,IF(J32="ベスト16",[2]現行XD用点数換算表!$F$4,IF(J32="ベスト32",[2]現行XD用点数換算表!$G$4,"")))))))</f>
        <v>0</v>
      </c>
      <c r="L32" s="12"/>
      <c r="M32" s="8">
        <f>IF(L32="",0,IF(L32="優勝",[1]現行XD用点数換算表!$B$5,IF(L32="準優勝",[1]現行XD用点数換算表!$C$5,IF(L32="ベスト4",[1]現行XD用点数換算表!$D$5,IF(L32="ベスト8",[1]現行XD用点数換算表!$E$5,IF(L32="ベスト16",[1]現行XD用点数換算表!$F$5,IF(L32="ベスト32",[1]現行XD用点数換算表!$G$5,"")))))))</f>
        <v>0</v>
      </c>
      <c r="N32" s="12" t="s">
        <v>4</v>
      </c>
      <c r="O32" s="8">
        <f>IF(N32="",0,IF(N32="優勝",[1]現行XD用点数換算表!$B$6,IF(N32="準優勝",[1]現行XD用点数換算表!$C$6,IF(N32="ベスト4",[1]現行XD用点数換算表!$D$6,IF(N32="ベスト8",[1]現行XD用点数換算表!$E$6,IF(N32="ベスト16",[1]現行XD用点数換算表!$F$6,IF(N32="ベスト32",[1]現行XD用点数換算表!$G$6,"")))))))</f>
        <v>90</v>
      </c>
      <c r="P32" s="12"/>
      <c r="Q32" s="8">
        <f>IF(P32="",0,IF(P32="優勝",[1]現行XD用点数換算表!$B$7,IF(P32="準優勝",[1]現行XD用点数換算表!$C$7,IF(P32="ベスト4",[1]現行XD用点数換算表!$D$7,IF(P32="ベスト8",[1]現行XD用点数換算表!$E$7,[1]現行XD用点数換算表!$F$7)))))</f>
        <v>0</v>
      </c>
      <c r="R32" s="12"/>
      <c r="S32" s="8">
        <f>IF(R32="",0,IF(R32="優勝",[1]現行XD用点数換算表!$B$8,IF(R32="準優勝",[1]現行XD用点数換算表!$C$8,IF(R32="ベスト4",[1]現行XD用点数換算表!$D$8,IF(R32="ベスト8",[1]現行XD用点数換算表!$E$8,[1]現行XD用点数換算表!$F$8)))))</f>
        <v>0</v>
      </c>
      <c r="T32" s="12"/>
      <c r="U32" s="14">
        <f>IF(T32="",0,IF(T32="優勝",[1]現行XD用点数換算表!$B$13,IF(T32="準優勝",[1]現行XD用点数換算表!$C$13,IF(T32="ベスト4",[1]現行XD用点数換算表!$D$13,[1]現行XD用点数換算表!$E$13))))</f>
        <v>0</v>
      </c>
      <c r="V32" s="12"/>
      <c r="W32" s="8">
        <f>IF(V32="",0,IF(V32="優勝",[1]現行XD用点数換算表!$B$14,IF(V32="準優勝",[1]現行XD用点数換算表!$C$14,IF(V32="ベスト4",[1]現行XD用点数換算表!$D$14,[1]現行XD用点数換算表!$E$14))))</f>
        <v>0</v>
      </c>
      <c r="X32" s="12"/>
      <c r="Y32" s="8">
        <f>IF(X32="",0,IF(X32="優勝",[2]現行XD用点数換算表!$B$15,IF(X32="準優勝",[2]現行XD用点数換算表!$C$15,IF(X32="ベスト4",[2]現行XD用点数換算表!$D$15,IF(X32="ベスト8",[2]現行XD用点数換算表!$E$15,IF(X32="ベスト16",[2]現行XD用点数換算表!$F$15,IF(X32="ベスト32",[2]現行XD用点数換算表!$G$15,"")))))))</f>
        <v>0</v>
      </c>
      <c r="Z32" s="12"/>
      <c r="AA32" s="8">
        <f>IF(Z32="",0,IF(Z32="優勝",[1]現行XD用点数換算表!$B$16,IF(Z32="準優勝",[1]現行XD用点数換算表!$C$16,IF(Z32="ベスト4",[1]現行XD用点数換算表!$D$16,IF(Z32="ベスト8",[1]現行XD用点数換算表!$E$16,IF(Z32="ベスト16",[1]現行XD用点数換算表!$F$16,IF(Z32="ベスト32",[1]現行XD用点数換算表!$G$16,"")))))))</f>
        <v>0</v>
      </c>
      <c r="AB32" s="12"/>
      <c r="AC32" s="8">
        <f>IF(AB32="",0,IF(AB32="優勝",[1]現行XD用点数換算表!$B$17,IF(AB32="準優勝",[1]現行XD用点数換算表!$C$17,IF(AB32="ベスト4",[1]現行XD用点数換算表!$D$17,IF(AB32="ベスト8",[1]現行XD用点数換算表!$E$17,IF(AB32="ベスト16",[1]現行XD用点数換算表!$F$17,IF(AB32="ベスト32",[1]現行XD用点数換算表!$G$17,"")))))))</f>
        <v>0</v>
      </c>
      <c r="AD32" s="12"/>
      <c r="AE32" s="8">
        <f>IF(AD32="",0,IF(AD32="優勝",[1]現行XD用点数換算表!$B$18,IF(AD32="準優勝",[1]現行XD用点数換算表!$C$18,IF(AD32="ベスト4",[1]現行XD用点数換算表!$D$18,IF(AD32="ベスト8",[1]現行XD用点数換算表!$E$18,[1]現行XD用点数換算表!$F$18)))))</f>
        <v>0</v>
      </c>
      <c r="AF32" s="12"/>
      <c r="AG32" s="8">
        <f>IF(AF32="",0,IF(AF32="優勝",[1]現行XD用点数換算表!$B$19,IF(AF32="準優勝",[1]現行XD用点数換算表!$C$19,IF(AF32="ベスト4",[1]現行XD用点数換算表!$D$19,IF(AF32="ベスト8",[1]現行XD用点数換算表!$E$19,[1]現行XD用点数換算表!$F$19)))))</f>
        <v>0</v>
      </c>
      <c r="AH32" s="8">
        <f t="shared" si="0"/>
        <v>90</v>
      </c>
    </row>
    <row r="33" spans="1:34" ht="17.25" customHeight="1" x14ac:dyDescent="0.55000000000000004">
      <c r="A33" s="12" t="s">
        <v>129</v>
      </c>
      <c r="B33" s="12" t="s">
        <v>130</v>
      </c>
      <c r="C33" s="12">
        <v>2</v>
      </c>
      <c r="D33" s="25" t="s">
        <v>159</v>
      </c>
      <c r="E33" s="26" t="s">
        <v>160</v>
      </c>
      <c r="F33" s="12"/>
      <c r="G33" s="13">
        <f>IF(F33="",0,IF(F33="優勝",[6]現行XD用点数換算表!$B$2,IF(F33="準優勝",[6]現行XD用点数換算表!$C$2,IF(F33="ベスト4",[6]現行XD用点数換算表!$D$2,[6]現行XD用点数換算表!$E$2))))</f>
        <v>0</v>
      </c>
      <c r="H33" s="12"/>
      <c r="I33" s="8">
        <f>IF(H33="",0,IF(H33="優勝",[6]現行XD用点数換算表!$B$3,IF(H33="準優勝",[6]現行XD用点数換算表!$C$3,IF(H33="ベスト4",[6]現行XD用点数換算表!$D$3,[6]現行XD用点数換算表!$E$3))))</f>
        <v>0</v>
      </c>
      <c r="J33" s="12"/>
      <c r="K33" s="8">
        <f>IF(J33="",0,IF(J33="優勝",[5]現行XD用点数換算表!$B$4,IF(J33="準優勝",[5]現行XD用点数換算表!$C$4,IF(J33="ベスト4",[5]現行XD用点数換算表!$D$4,IF(J33="ベスト8",[5]現行XD用点数換算表!$E$4,IF(J33="ベスト16",[5]現行XD用点数換算表!$F$4,IF(J33="ベスト32",[5]現行XD用点数換算表!$G$4,"")))))))</f>
        <v>0</v>
      </c>
      <c r="L33" s="12"/>
      <c r="M33" s="8">
        <f>IF(L33="",0,IF(L33="優勝",[6]現行XD用点数換算表!$B$5,IF(L33="準優勝",[6]現行XD用点数換算表!$C$5,IF(L33="ベスト4",[6]現行XD用点数換算表!$D$5,IF(L33="ベスト8",[6]現行XD用点数換算表!$E$5,IF(L33="ベスト16",[6]現行XD用点数換算表!$F$5,IF(L33="ベスト32",[6]現行XD用点数換算表!$G$5,"")))))))</f>
        <v>0</v>
      </c>
      <c r="N33" s="12"/>
      <c r="O33" s="8">
        <f>IF(N33="",0,IF(N33="優勝",[6]現行XD用点数換算表!$B$6,IF(N33="準優勝",[6]現行XD用点数換算表!$C$6,IF(N33="ベスト4",[6]現行XD用点数換算表!$D$6,IF(N33="ベスト8",[6]現行XD用点数換算表!$E$6,IF(N33="ベスト16",[6]現行XD用点数換算表!$F$6,IF(N33="ベスト32",[6]現行XD用点数換算表!$G$6,"")))))))</f>
        <v>0</v>
      </c>
      <c r="P33" s="12"/>
      <c r="Q33" s="8">
        <f>IF(P33="",0,IF(P33="優勝",[6]現行XD用点数換算表!$B$7,IF(P33="準優勝",[6]現行XD用点数換算表!$C$7,IF(P33="ベスト4",[6]現行XD用点数換算表!$D$7,IF(P33="ベスト8",[6]現行XD用点数換算表!$E$7,[6]現行XD用点数換算表!$F$7)))))</f>
        <v>0</v>
      </c>
      <c r="R33" s="12"/>
      <c r="S33" s="8">
        <f>IF(R33="",0,IF(R33="優勝",[6]現行XD用点数換算表!$B$8,IF(R33="準優勝",[6]現行XD用点数換算表!$C$8,IF(R33="ベスト4",[6]現行XD用点数換算表!$D$8,IF(R33="ベスト8",[6]現行XD用点数換算表!$E$8,[6]現行XD用点数換算表!$F$8)))))</f>
        <v>0</v>
      </c>
      <c r="T33" s="12" t="s">
        <v>0</v>
      </c>
      <c r="U33" s="14">
        <f>IF(T33="",0,IF(T33="優勝",[6]現行XD用点数換算表!$B$13,IF(T33="準優勝",[6]現行XD用点数換算表!$C$13,IF(T33="ベスト4",[6]現行XD用点数換算表!$D$13,[6]現行XD用点数換算表!$E$13))))</f>
        <v>88</v>
      </c>
      <c r="V33" s="12"/>
      <c r="W33" s="8">
        <f>IF(V33="",0,IF(V33="優勝",[6]現行XD用点数換算表!$B$14,IF(V33="準優勝",[6]現行XD用点数換算表!$C$14,IF(V33="ベスト4",[6]現行XD用点数換算表!$D$14,[6]現行XD用点数換算表!$E$14))))</f>
        <v>0</v>
      </c>
      <c r="X33" s="12"/>
      <c r="Y33" s="8">
        <f>IF(X33="",0,IF(X33="優勝",[5]現行XD用点数換算表!$B$15,IF(X33="準優勝",[5]現行XD用点数換算表!$C$15,IF(X33="ベスト4",[5]現行XD用点数換算表!$D$15,IF(X33="ベスト8",[5]現行XD用点数換算表!$E$15,IF(X33="ベスト16",[5]現行XD用点数換算表!$F$15,IF(X33="ベスト32",[5]現行XD用点数換算表!$G$15,"")))))))</f>
        <v>0</v>
      </c>
      <c r="Z33" s="12"/>
      <c r="AA33" s="8">
        <f>IF(Z33="",0,IF(Z33="優勝",[6]現行XD用点数換算表!$B$16,IF(Z33="準優勝",[6]現行XD用点数換算表!$C$16,IF(Z33="ベスト4",[6]現行XD用点数換算表!$D$16,IF(Z33="ベスト8",[6]現行XD用点数換算表!$E$16,IF(Z33="ベスト16",[6]現行XD用点数換算表!$F$16,IF(Z33="ベスト32",[6]現行XD用点数換算表!$G$16,"")))))))</f>
        <v>0</v>
      </c>
      <c r="AB33" s="12"/>
      <c r="AC33" s="8">
        <f>IF(AB33="",0,IF(AB33="優勝",[6]現行XD用点数換算表!$B$17,IF(AB33="準優勝",[6]現行XD用点数換算表!$C$17,IF(AB33="ベスト4",[6]現行XD用点数換算表!$D$17,IF(AB33="ベスト8",[6]現行XD用点数換算表!$E$17,IF(AB33="ベスト16",[6]現行XD用点数換算表!$F$17,IF(AB33="ベスト32",[6]現行XD用点数換算表!$G$17,"")))))))</f>
        <v>0</v>
      </c>
      <c r="AD33" s="12"/>
      <c r="AE33" s="8">
        <f>IF(AD33="",0,IF(AD33="優勝",[6]現行XD用点数換算表!$B$18,IF(AD33="準優勝",[6]現行XD用点数換算表!$C$18,IF(AD33="ベスト4",[6]現行XD用点数換算表!$D$18,IF(AD33="ベスト8",[6]現行XD用点数換算表!$E$18,[6]現行XD用点数換算表!$F$18)))))</f>
        <v>0</v>
      </c>
      <c r="AF33" s="12"/>
      <c r="AG33" s="8">
        <f>IF(AF33="",0,IF(AF33="優勝",[6]現行XD用点数換算表!$B$19,IF(AF33="準優勝",[6]現行XD用点数換算表!$C$19,IF(AF33="ベスト4",[6]現行XD用点数換算表!$D$19,IF(AF33="ベスト8",[6]現行XD用点数換算表!$E$19,[6]現行XD用点数換算表!$F$19)))))</f>
        <v>0</v>
      </c>
      <c r="AH33" s="8">
        <f t="shared" si="0"/>
        <v>88</v>
      </c>
    </row>
    <row r="34" spans="1:34" ht="17.25" customHeight="1" x14ac:dyDescent="0.55000000000000004">
      <c r="A34" s="12" t="s">
        <v>212</v>
      </c>
      <c r="B34" s="12" t="s">
        <v>195</v>
      </c>
      <c r="C34" s="12">
        <v>2</v>
      </c>
      <c r="D34" s="29" t="s">
        <v>200</v>
      </c>
      <c r="E34" s="40" t="s">
        <v>34</v>
      </c>
      <c r="F34" s="12"/>
      <c r="G34" s="13">
        <f>IF(F34="",0,IF(F34="優勝",[1]現行XD用点数換算表!$B$2,IF(F34="準優勝",[1]現行XD用点数換算表!$C$2,IF(F34="ベスト4",[1]現行XD用点数換算表!$D$2,[1]現行XD用点数換算表!$E$2))))</f>
        <v>0</v>
      </c>
      <c r="H34" s="12"/>
      <c r="I34" s="8">
        <f>IF(H34="",0,IF(H34="優勝",[1]現行XD用点数換算表!$B$3,IF(H34="準優勝",[1]現行XD用点数換算表!$C$3,IF(H34="ベスト4",[1]現行XD用点数換算表!$D$3,[1]現行XD用点数換算表!$E$3))))</f>
        <v>0</v>
      </c>
      <c r="J34" s="12"/>
      <c r="K34" s="8">
        <f>IF(J34="",0,IF(J34="優勝",[2]現行XD用点数換算表!$B$4,IF(J34="準優勝",[2]現行XD用点数換算表!$C$4,IF(J34="ベスト4",[2]現行XD用点数換算表!$D$4,IF(J34="ベスト8",[2]現行XD用点数換算表!$E$4,IF(J34="ベスト16",[2]現行XD用点数換算表!$F$4,IF(J34="ベスト32",[2]現行XD用点数換算表!$G$4,"")))))))</f>
        <v>0</v>
      </c>
      <c r="L34" s="12"/>
      <c r="M34" s="8">
        <f>IF(L34="",0,IF(L34="優勝",[1]現行XD用点数換算表!$B$5,IF(L34="準優勝",[1]現行XD用点数換算表!$C$5,IF(L34="ベスト4",[1]現行XD用点数換算表!$D$5,IF(L34="ベスト8",[1]現行XD用点数換算表!$E$5,IF(L34="ベスト16",[1]現行XD用点数換算表!$F$5,IF(L34="ベスト32",[1]現行XD用点数換算表!$G$5,"")))))))</f>
        <v>0</v>
      </c>
      <c r="N34" s="12" t="s">
        <v>5</v>
      </c>
      <c r="O34" s="8">
        <f>IF(N34="",0,IF(N34="優勝",[1]現行XD用点数換算表!$B$6,IF(N34="準優勝",[1]現行XD用点数換算表!$C$6,IF(N34="ベスト4",[1]現行XD用点数換算表!$D$6,IF(N34="ベスト8",[1]現行XD用点数換算表!$E$6,IF(N34="ベスト16",[1]現行XD用点数換算表!$F$6,IF(N34="ベスト32",[1]現行XD用点数換算表!$G$6,"")))))))</f>
        <v>30</v>
      </c>
      <c r="P34" s="12"/>
      <c r="Q34" s="8">
        <f>IF(P34="",0,IF(P34="優勝",[1]現行XD用点数換算表!$B$7,IF(P34="準優勝",[1]現行XD用点数換算表!$C$7,IF(P34="ベスト4",[1]現行XD用点数換算表!$D$7,IF(P34="ベスト8",[1]現行XD用点数換算表!$E$7,[1]現行XD用点数換算表!$F$7)))))</f>
        <v>0</v>
      </c>
      <c r="R34" s="12"/>
      <c r="S34" s="8">
        <f>IF(R34="",0,IF(R34="優勝",[1]現行XD用点数換算表!$B$8,IF(R34="準優勝",[1]現行XD用点数換算表!$C$8,IF(R34="ベスト4",[1]現行XD用点数換算表!$D$8,IF(R34="ベスト8",[1]現行XD用点数換算表!$E$8,[1]現行XD用点数換算表!$F$8)))))</f>
        <v>0</v>
      </c>
      <c r="T34" s="12"/>
      <c r="U34" s="14">
        <f>IF(T34="",0,IF(T34="優勝",[1]現行XD用点数換算表!$B$13,IF(T34="準優勝",[1]現行XD用点数換算表!$C$13,IF(T34="ベスト4",[1]現行XD用点数換算表!$D$13,[1]現行XD用点数換算表!$E$13))))</f>
        <v>0</v>
      </c>
      <c r="V34" s="12" t="s">
        <v>2</v>
      </c>
      <c r="W34" s="8">
        <f>IF(V34="",0,IF(V34="優勝",[1]現行XD用点数換算表!$B$14,IF(V34="準優勝",[1]現行XD用点数換算表!$C$14,IF(V34="ベスト4",[1]現行XD用点数換算表!$D$14,[1]現行XD用点数換算表!$E$14))))</f>
        <v>56</v>
      </c>
      <c r="X34" s="12"/>
      <c r="Y34" s="8">
        <f>IF(X34="",0,IF(X34="優勝",[2]現行XD用点数換算表!$B$15,IF(X34="準優勝",[2]現行XD用点数換算表!$C$15,IF(X34="ベスト4",[2]現行XD用点数換算表!$D$15,IF(X34="ベスト8",[2]現行XD用点数換算表!$E$15,IF(X34="ベスト16",[2]現行XD用点数換算表!$F$15,IF(X34="ベスト32",[2]現行XD用点数換算表!$G$15,"")))))))</f>
        <v>0</v>
      </c>
      <c r="Z34" s="12"/>
      <c r="AA34" s="8">
        <f>IF(Z34="",0,IF(Z34="優勝",[1]現行XD用点数換算表!$B$16,IF(Z34="準優勝",[1]現行XD用点数換算表!$C$16,IF(Z34="ベスト4",[1]現行XD用点数換算表!$D$16,IF(Z34="ベスト8",[1]現行XD用点数換算表!$E$16,IF(Z34="ベスト16",[1]現行XD用点数換算表!$F$16,IF(Z34="ベスト32",[1]現行XD用点数換算表!$G$16,"")))))))</f>
        <v>0</v>
      </c>
      <c r="AB34" s="12"/>
      <c r="AC34" s="8">
        <f>IF(AB34="",0,IF(AB34="優勝",[1]現行XD用点数換算表!$B$17,IF(AB34="準優勝",[1]現行XD用点数換算表!$C$17,IF(AB34="ベスト4",[1]現行XD用点数換算表!$D$17,IF(AB34="ベスト8",[1]現行XD用点数換算表!$E$17,IF(AB34="ベスト16",[1]現行XD用点数換算表!$F$17,IF(AB34="ベスト32",[1]現行XD用点数換算表!$G$17,"")))))))</f>
        <v>0</v>
      </c>
      <c r="AD34" s="12"/>
      <c r="AE34" s="8">
        <f>IF(AD34="",0,IF(AD34="優勝",[1]現行XD用点数換算表!$B$18,IF(AD34="準優勝",[1]現行XD用点数換算表!$C$18,IF(AD34="ベスト4",[1]現行XD用点数換算表!$D$18,IF(AD34="ベスト8",[1]現行XD用点数換算表!$E$18,[1]現行XD用点数換算表!$F$18)))))</f>
        <v>0</v>
      </c>
      <c r="AF34" s="12"/>
      <c r="AG34" s="8">
        <f>IF(AF34="",0,IF(AF34="優勝",[1]現行XD用点数換算表!$B$19,IF(AF34="準優勝",[1]現行XD用点数換算表!$C$19,IF(AF34="ベスト4",[1]現行XD用点数換算表!$D$19,IF(AF34="ベスト8",[1]現行XD用点数換算表!$E$19,[1]現行XD用点数換算表!$F$19)))))</f>
        <v>0</v>
      </c>
      <c r="AH34" s="8">
        <f t="shared" si="0"/>
        <v>86</v>
      </c>
    </row>
    <row r="35" spans="1:34" ht="17.25" customHeight="1" x14ac:dyDescent="0.55000000000000004">
      <c r="A35" s="12" t="s">
        <v>131</v>
      </c>
      <c r="B35" s="12" t="s">
        <v>132</v>
      </c>
      <c r="C35" s="12">
        <v>4</v>
      </c>
      <c r="D35" s="25" t="s">
        <v>159</v>
      </c>
      <c r="E35" s="26" t="s">
        <v>160</v>
      </c>
      <c r="F35" s="12"/>
      <c r="G35" s="13">
        <f>IF(F35="",0,IF(F35="優勝",[6]現行XD用点数換算表!$B$2,IF(F35="準優勝",[6]現行XD用点数換算表!$C$2,IF(F35="ベスト4",[6]現行XD用点数換算表!$D$2,[6]現行XD用点数換算表!$E$2))))</f>
        <v>0</v>
      </c>
      <c r="H35" s="12" t="s">
        <v>2</v>
      </c>
      <c r="I35" s="8">
        <f>IF(H35="",0,IF(H35="優勝",[6]現行XD用点数換算表!$B$3,IF(H35="準優勝",[6]現行XD用点数換算表!$C$3,IF(H35="ベスト4",[6]現行XD用点数換算表!$D$3,[6]現行XD用点数換算表!$E$3))))</f>
        <v>70</v>
      </c>
      <c r="J35" s="12"/>
      <c r="K35" s="8">
        <f>IF(J35="",0,IF(J35="優勝",[5]現行XD用点数換算表!$B$4,IF(J35="準優勝",[5]現行XD用点数換算表!$C$4,IF(J35="ベスト4",[5]現行XD用点数換算表!$D$4,IF(J35="ベスト8",[5]現行XD用点数換算表!$E$4,IF(J35="ベスト16",[5]現行XD用点数換算表!$F$4,IF(J35="ベスト32",[5]現行XD用点数換算表!$G$4,"")))))))</f>
        <v>0</v>
      </c>
      <c r="L35" s="12" t="s">
        <v>5</v>
      </c>
      <c r="M35" s="8">
        <f>IF(L35="",0,IF(L35="優勝",[6]現行XD用点数換算表!$B$5,IF(L35="準優勝",[6]現行XD用点数換算表!$C$5,IF(L35="ベスト4",[6]現行XD用点数換算表!$D$5,IF(L35="ベスト8",[6]現行XD用点数換算表!$E$5,IF(L35="ベスト16",[6]現行XD用点数換算表!$F$5,IF(L35="ベスト32",[6]現行XD用点数換算表!$G$5,"")))))))</f>
        <v>10</v>
      </c>
      <c r="N35" s="12"/>
      <c r="O35" s="8">
        <f>IF(N35="",0,IF(N35="優勝",[6]現行XD用点数換算表!$B$6,IF(N35="準優勝",[6]現行XD用点数換算表!$C$6,IF(N35="ベスト4",[6]現行XD用点数換算表!$D$6,IF(N35="ベスト8",[6]現行XD用点数換算表!$E$6,IF(N35="ベスト16",[6]現行XD用点数換算表!$F$6,IF(N35="ベスト32",[6]現行XD用点数換算表!$G$6,"")))))))</f>
        <v>0</v>
      </c>
      <c r="P35" s="12"/>
      <c r="Q35" s="8">
        <f>IF(P35="",0,IF(P35="優勝",[6]現行XD用点数換算表!$B$7,IF(P35="準優勝",[6]現行XD用点数換算表!$C$7,IF(P35="ベスト4",[6]現行XD用点数換算表!$D$7,IF(P35="ベスト8",[6]現行XD用点数換算表!$E$7,[6]現行XD用点数換算表!$F$7)))))</f>
        <v>0</v>
      </c>
      <c r="R35" s="12"/>
      <c r="S35" s="8">
        <f>IF(R35="",0,IF(R35="優勝",[6]現行XD用点数換算表!$B$8,IF(R35="準優勝",[6]現行XD用点数換算表!$C$8,IF(R35="ベスト4",[6]現行XD用点数換算表!$D$8,IF(R35="ベスト8",[6]現行XD用点数換算表!$E$8,[6]現行XD用点数換算表!$F$8)))))</f>
        <v>0</v>
      </c>
      <c r="T35" s="12"/>
      <c r="U35" s="14">
        <f>IF(T35="",0,IF(T35="優勝",[6]現行XD用点数換算表!$B$13,IF(T35="準優勝",[6]現行XD用点数換算表!$C$13,IF(T35="ベスト4",[6]現行XD用点数換算表!$D$13,[6]現行XD用点数換算表!$E$13))))</f>
        <v>0</v>
      </c>
      <c r="V35" s="12"/>
      <c r="W35" s="8">
        <f>IF(V35="",0,IF(V35="優勝",[6]現行XD用点数換算表!$B$14,IF(V35="準優勝",[6]現行XD用点数換算表!$C$14,IF(V35="ベスト4",[6]現行XD用点数換算表!$D$14,[6]現行XD用点数換算表!$E$14))))</f>
        <v>0</v>
      </c>
      <c r="X35" s="12"/>
      <c r="Y35" s="8">
        <f>IF(X35="",0,IF(X35="優勝",[5]現行XD用点数換算表!$B$15,IF(X35="準優勝",[5]現行XD用点数換算表!$C$15,IF(X35="ベスト4",[5]現行XD用点数換算表!$D$15,IF(X35="ベスト8",[5]現行XD用点数換算表!$E$15,IF(X35="ベスト16",[5]現行XD用点数換算表!$F$15,IF(X35="ベスト32",[5]現行XD用点数換算表!$G$15,"")))))))</f>
        <v>0</v>
      </c>
      <c r="Z35" s="12"/>
      <c r="AA35" s="8">
        <f>IF(Z35="",0,IF(Z35="優勝",[6]現行XD用点数換算表!$B$16,IF(Z35="準優勝",[6]現行XD用点数換算表!$C$16,IF(Z35="ベスト4",[6]現行XD用点数換算表!$D$16,IF(Z35="ベスト8",[6]現行XD用点数換算表!$E$16,IF(Z35="ベスト16",[6]現行XD用点数換算表!$F$16,IF(Z35="ベスト32",[6]現行XD用点数換算表!$G$16,"")))))))</f>
        <v>0</v>
      </c>
      <c r="AB35" s="12"/>
      <c r="AC35" s="8">
        <f>IF(AB35="",0,IF(AB35="優勝",[6]現行XD用点数換算表!$B$17,IF(AB35="準優勝",[6]現行XD用点数換算表!$C$17,IF(AB35="ベスト4",[6]現行XD用点数換算表!$D$17,IF(AB35="ベスト8",[6]現行XD用点数換算表!$E$17,IF(AB35="ベスト16",[6]現行XD用点数換算表!$F$17,IF(AB35="ベスト32",[6]現行XD用点数換算表!$G$17,"")))))))</f>
        <v>0</v>
      </c>
      <c r="AD35" s="12"/>
      <c r="AE35" s="8">
        <f>IF(AD35="",0,IF(AD35="優勝",[6]現行XD用点数換算表!$B$18,IF(AD35="準優勝",[6]現行XD用点数換算表!$C$18,IF(AD35="ベスト4",[6]現行XD用点数換算表!$D$18,IF(AD35="ベスト8",[6]現行XD用点数換算表!$E$18,[6]現行XD用点数換算表!$F$18)))))</f>
        <v>0</v>
      </c>
      <c r="AF35" s="12"/>
      <c r="AG35" s="8">
        <f>IF(AF35="",0,IF(AF35="優勝",[6]現行XD用点数換算表!$B$19,IF(AF35="準優勝",[6]現行XD用点数換算表!$C$19,IF(AF35="ベスト4",[6]現行XD用点数換算表!$D$19,IF(AF35="ベスト8",[6]現行XD用点数換算表!$E$19,[6]現行XD用点数換算表!$F$19)))))</f>
        <v>0</v>
      </c>
      <c r="AH35" s="8">
        <f t="shared" si="0"/>
        <v>80</v>
      </c>
    </row>
    <row r="36" spans="1:34" ht="17.25" customHeight="1" x14ac:dyDescent="0.55000000000000004">
      <c r="A36" s="12" t="s">
        <v>133</v>
      </c>
      <c r="B36" s="12" t="s">
        <v>130</v>
      </c>
      <c r="C36" s="12">
        <v>3</v>
      </c>
      <c r="D36" s="25" t="s">
        <v>159</v>
      </c>
      <c r="E36" s="26" t="s">
        <v>160</v>
      </c>
      <c r="F36" s="12"/>
      <c r="G36" s="13">
        <f>IF(F36="",0,IF(F36="優勝",[6]現行XD用点数換算表!$B$2,IF(F36="準優勝",[6]現行XD用点数換算表!$C$2,IF(F36="ベスト4",[6]現行XD用点数換算表!$D$2,[6]現行XD用点数換算表!$E$2))))</f>
        <v>0</v>
      </c>
      <c r="H36" s="12"/>
      <c r="I36" s="8">
        <f>IF(H36="",0,IF(H36="優勝",[6]現行XD用点数換算表!$B$3,IF(H36="準優勝",[6]現行XD用点数換算表!$C$3,IF(H36="ベスト4",[6]現行XD用点数換算表!$D$3,[6]現行XD用点数換算表!$E$3))))</f>
        <v>0</v>
      </c>
      <c r="J36" s="12"/>
      <c r="K36" s="8">
        <f>IF(J36="",0,IF(J36="優勝",[5]現行XD用点数換算表!$B$4,IF(J36="準優勝",[5]現行XD用点数換算表!$C$4,IF(J36="ベスト4",[5]現行XD用点数換算表!$D$4,IF(J36="ベスト8",[5]現行XD用点数換算表!$E$4,IF(J36="ベスト16",[5]現行XD用点数換算表!$F$4,IF(J36="ベスト32",[5]現行XD用点数換算表!$G$4,"")))))))</f>
        <v>0</v>
      </c>
      <c r="L36" s="12"/>
      <c r="M36" s="8">
        <f>IF(L36="",0,IF(L36="優勝",[6]現行XD用点数換算表!$B$5,IF(L36="準優勝",[6]現行XD用点数換算表!$C$5,IF(L36="ベスト4",[6]現行XD用点数換算表!$D$5,IF(L36="ベスト8",[6]現行XD用点数換算表!$E$5,IF(L36="ベスト16",[6]現行XD用点数換算表!$F$5,IF(L36="ベスト32",[6]現行XD用点数換算表!$G$5,"")))))))</f>
        <v>0</v>
      </c>
      <c r="N36" s="12"/>
      <c r="O36" s="8">
        <f>IF(N36="",0,IF(N36="優勝",[6]現行XD用点数換算表!$B$6,IF(N36="準優勝",[6]現行XD用点数換算表!$C$6,IF(N36="ベスト4",[6]現行XD用点数換算表!$D$6,IF(N36="ベスト8",[6]現行XD用点数換算表!$E$6,IF(N36="ベスト16",[6]現行XD用点数換算表!$F$6,IF(N36="ベスト32",[6]現行XD用点数換算表!$G$6,"")))))))</f>
        <v>0</v>
      </c>
      <c r="P36" s="12"/>
      <c r="Q36" s="8">
        <f>IF(P36="",0,IF(P36="優勝",[6]現行XD用点数換算表!$B$7,IF(P36="準優勝",[6]現行XD用点数換算表!$C$7,IF(P36="ベスト4",[6]現行XD用点数換算表!$D$7,IF(P36="ベスト8",[6]現行XD用点数換算表!$E$7,[6]現行XD用点数換算表!$F$7)))))</f>
        <v>0</v>
      </c>
      <c r="R36" s="12"/>
      <c r="S36" s="8">
        <f>IF(R36="",0,IF(R36="優勝",[6]現行XD用点数換算表!$B$8,IF(R36="準優勝",[6]現行XD用点数換算表!$C$8,IF(R36="ベスト4",[6]現行XD用点数換算表!$D$8,IF(R36="ベスト8",[6]現行XD用点数換算表!$E$8,[6]現行XD用点数換算表!$F$8)))))</f>
        <v>0</v>
      </c>
      <c r="T36" s="12"/>
      <c r="U36" s="14">
        <f>IF(T36="",0,IF(T36="優勝",[6]現行XD用点数換算表!$B$13,IF(T36="準優勝",[6]現行XD用点数換算表!$C$13,IF(T36="ベスト4",[6]現行XD用点数換算表!$D$13,[6]現行XD用点数換算表!$E$13))))</f>
        <v>0</v>
      </c>
      <c r="V36" s="12"/>
      <c r="W36" s="8">
        <f>IF(V36="",0,IF(V36="優勝",[6]現行XD用点数換算表!$B$14,IF(V36="準優勝",[6]現行XD用点数換算表!$C$14,IF(V36="ベスト4",[6]現行XD用点数換算表!$D$14,[6]現行XD用点数換算表!$E$14))))</f>
        <v>0</v>
      </c>
      <c r="X36" s="12"/>
      <c r="Y36" s="8">
        <f>IF(X36="",0,IF(X36="優勝",[5]現行XD用点数換算表!$B$15,IF(X36="準優勝",[5]現行XD用点数換算表!$C$15,IF(X36="ベスト4",[5]現行XD用点数換算表!$D$15,IF(X36="ベスト8",[5]現行XD用点数換算表!$E$15,IF(X36="ベスト16",[5]現行XD用点数換算表!$F$15,IF(X36="ベスト32",[5]現行XD用点数換算表!$G$15,"")))))))</f>
        <v>0</v>
      </c>
      <c r="Z36" s="12"/>
      <c r="AA36" s="8">
        <f>IF(Z36="",0,IF(Z36="優勝",[6]現行XD用点数換算表!$B$16,IF(Z36="準優勝",[6]現行XD用点数換算表!$C$16,IF(Z36="ベスト4",[6]現行XD用点数換算表!$D$16,IF(Z36="ベスト8",[6]現行XD用点数換算表!$E$16,IF(Z36="ベスト16",[6]現行XD用点数換算表!$F$16,IF(Z36="ベスト32",[6]現行XD用点数換算表!$G$16,"")))))))</f>
        <v>0</v>
      </c>
      <c r="AB36" s="12" t="s">
        <v>4</v>
      </c>
      <c r="AC36" s="8">
        <f>IF(AB36="",0,IF(AB36="優勝",[6]現行XD用点数換算表!$B$17,IF(AB36="準優勝",[6]現行XD用点数換算表!$C$17,IF(AB36="ベスト4",[6]現行XD用点数換算表!$D$17,IF(AB36="ベスト8",[6]現行XD用点数換算表!$E$17,IF(AB36="ベスト16",[6]現行XD用点数換算表!$F$17,IF(AB36="ベスト32",[6]現行XD用点数換算表!$G$17,"")))))))</f>
        <v>72</v>
      </c>
      <c r="AD36" s="12"/>
      <c r="AE36" s="8">
        <f>IF(AD36="",0,IF(AD36="優勝",[6]現行XD用点数換算表!$B$18,IF(AD36="準優勝",[6]現行XD用点数換算表!$C$18,IF(AD36="ベスト4",[6]現行XD用点数換算表!$D$18,IF(AD36="ベスト8",[6]現行XD用点数換算表!$E$18,[6]現行XD用点数換算表!$F$18)))))</f>
        <v>0</v>
      </c>
      <c r="AF36" s="12"/>
      <c r="AG36" s="8">
        <f>IF(AF36="",0,IF(AF36="優勝",[6]現行XD用点数換算表!$B$19,IF(AF36="準優勝",[6]現行XD用点数換算表!$C$19,IF(AF36="ベスト4",[6]現行XD用点数換算表!$D$19,IF(AF36="ベスト8",[6]現行XD用点数換算表!$E$19,[6]現行XD用点数換算表!$F$19)))))</f>
        <v>0</v>
      </c>
      <c r="AH36" s="8">
        <f t="shared" ref="AH36:AH67" si="1">MAX(G36,I36)+SUM(K36:S36)+MAX(U36,W36)+SUM(Y36:AG36)</f>
        <v>72</v>
      </c>
    </row>
    <row r="37" spans="1:34" ht="17.25" customHeight="1" x14ac:dyDescent="0.55000000000000004">
      <c r="A37" s="12" t="s">
        <v>134</v>
      </c>
      <c r="B37" s="12" t="s">
        <v>43</v>
      </c>
      <c r="C37" s="12">
        <v>4</v>
      </c>
      <c r="D37" s="25" t="s">
        <v>159</v>
      </c>
      <c r="E37" s="26" t="s">
        <v>160</v>
      </c>
      <c r="F37" s="12"/>
      <c r="G37" s="13">
        <f>IF(F37="",0,IF(F37="優勝",[6]現行XD用点数換算表!$B$2,IF(F37="準優勝",[6]現行XD用点数換算表!$C$2,IF(F37="ベスト4",[6]現行XD用点数換算表!$D$2,[6]現行XD用点数換算表!$E$2))))</f>
        <v>0</v>
      </c>
      <c r="H37" s="12"/>
      <c r="I37" s="8">
        <f>IF(H37="",0,IF(H37="優勝",[6]現行XD用点数換算表!$B$3,IF(H37="準優勝",[6]現行XD用点数換算表!$C$3,IF(H37="ベスト4",[6]現行XD用点数換算表!$D$3,[6]現行XD用点数換算表!$E$3))))</f>
        <v>0</v>
      </c>
      <c r="J37" s="12"/>
      <c r="K37" s="8">
        <f>IF(J37="",0,IF(J37="優勝",[5]現行XD用点数換算表!$B$4,IF(J37="準優勝",[5]現行XD用点数換算表!$C$4,IF(J37="ベスト4",[5]現行XD用点数換算表!$D$4,IF(J37="ベスト8",[5]現行XD用点数換算表!$E$4,IF(J37="ベスト16",[5]現行XD用点数換算表!$F$4,IF(J37="ベスト32",[5]現行XD用点数換算表!$G$4,"")))))))</f>
        <v>0</v>
      </c>
      <c r="L37" s="12"/>
      <c r="M37" s="8">
        <f>IF(L37="",0,IF(L37="優勝",[6]現行XD用点数換算表!$B$5,IF(L37="準優勝",[6]現行XD用点数換算表!$C$5,IF(L37="ベスト4",[6]現行XD用点数換算表!$D$5,IF(L37="ベスト8",[6]現行XD用点数換算表!$E$5,IF(L37="ベスト16",[6]現行XD用点数換算表!$F$5,IF(L37="ベスト32",[6]現行XD用点数換算表!$G$5,"")))))))</f>
        <v>0</v>
      </c>
      <c r="N37" s="12"/>
      <c r="O37" s="8">
        <f>IF(N37="",0,IF(N37="優勝",[6]現行XD用点数換算表!$B$6,IF(N37="準優勝",[6]現行XD用点数換算表!$C$6,IF(N37="ベスト4",[6]現行XD用点数換算表!$D$6,IF(N37="ベスト8",[6]現行XD用点数換算表!$E$6,IF(N37="ベスト16",[6]現行XD用点数換算表!$F$6,IF(N37="ベスト32",[6]現行XD用点数換算表!$G$6,"")))))))</f>
        <v>0</v>
      </c>
      <c r="P37" s="12"/>
      <c r="Q37" s="8">
        <f>IF(P37="",0,IF(P37="優勝",[6]現行XD用点数換算表!$B$7,IF(P37="準優勝",[6]現行XD用点数換算表!$C$7,IF(P37="ベスト4",[6]現行XD用点数換算表!$D$7,IF(P37="ベスト8",[6]現行XD用点数換算表!$E$7,[6]現行XD用点数換算表!$F$7)))))</f>
        <v>0</v>
      </c>
      <c r="R37" s="12"/>
      <c r="S37" s="8">
        <f>IF(R37="",0,IF(R37="優勝",[6]現行XD用点数換算表!$B$8,IF(R37="準優勝",[6]現行XD用点数換算表!$C$8,IF(R37="ベスト4",[6]現行XD用点数換算表!$D$8,IF(R37="ベスト8",[6]現行XD用点数換算表!$E$8,[6]現行XD用点数換算表!$F$8)))))</f>
        <v>0</v>
      </c>
      <c r="T37" s="12"/>
      <c r="U37" s="14">
        <f>IF(T37="",0,IF(T37="優勝",[6]現行XD用点数換算表!$B$13,IF(T37="準優勝",[6]現行XD用点数換算表!$C$13,IF(T37="ベスト4",[6]現行XD用点数換算表!$D$13,[6]現行XD用点数換算表!$E$13))))</f>
        <v>0</v>
      </c>
      <c r="V37" s="12"/>
      <c r="W37" s="8">
        <f>IF(V37="",0,IF(V37="優勝",[6]現行XD用点数換算表!$B$14,IF(V37="準優勝",[6]現行XD用点数換算表!$C$14,IF(V37="ベスト4",[6]現行XD用点数換算表!$D$14,[6]現行XD用点数換算表!$E$14))))</f>
        <v>0</v>
      </c>
      <c r="X37" s="12" t="s">
        <v>5</v>
      </c>
      <c r="Y37" s="8">
        <f>IF(X37="",0,IF(X37="優勝",[5]現行XD用点数換算表!$B$15,IF(X37="準優勝",[5]現行XD用点数換算表!$C$15,IF(X37="ベスト4",[5]現行XD用点数換算表!$D$15,IF(X37="ベスト8",[5]現行XD用点数換算表!$E$15,IF(X37="ベスト16",[5]現行XD用点数換算表!$F$15,IF(X37="ベスト32",[5]現行XD用点数換算表!$G$15,"")))))))</f>
        <v>64</v>
      </c>
      <c r="Z37" s="12" t="s">
        <v>5</v>
      </c>
      <c r="AA37" s="8">
        <f>IF(Z37="",0,IF(Z37="優勝",[6]現行XD用点数換算表!$B$16,IF(Z37="準優勝",[6]現行XD用点数換算表!$C$16,IF(Z37="ベスト4",[6]現行XD用点数換算表!$D$16,IF(Z37="ベスト8",[6]現行XD用点数換算表!$E$16,IF(Z37="ベスト16",[6]現行XD用点数換算表!$F$16,IF(Z37="ベスト32",[6]現行XD用点数換算表!$G$16,"")))))))</f>
        <v>8</v>
      </c>
      <c r="AB37" s="12"/>
      <c r="AC37" s="8">
        <f>IF(AB37="",0,IF(AB37="優勝",[6]現行XD用点数換算表!$B$17,IF(AB37="準優勝",[6]現行XD用点数換算表!$C$17,IF(AB37="ベスト4",[6]現行XD用点数換算表!$D$17,IF(AB37="ベスト8",[6]現行XD用点数換算表!$E$17,IF(AB37="ベスト16",[6]現行XD用点数換算表!$F$17,IF(AB37="ベスト32",[6]現行XD用点数換算表!$G$17,"")))))))</f>
        <v>0</v>
      </c>
      <c r="AD37" s="12"/>
      <c r="AE37" s="8">
        <f>IF(AD37="",0,IF(AD37="優勝",[6]現行XD用点数換算表!$B$18,IF(AD37="準優勝",[6]現行XD用点数換算表!$C$18,IF(AD37="ベスト4",[6]現行XD用点数換算表!$D$18,IF(AD37="ベスト8",[6]現行XD用点数換算表!$E$18,[6]現行XD用点数換算表!$F$18)))))</f>
        <v>0</v>
      </c>
      <c r="AF37" s="12"/>
      <c r="AG37" s="8">
        <f>IF(AF37="",0,IF(AF37="優勝",[6]現行XD用点数換算表!$B$19,IF(AF37="準優勝",[6]現行XD用点数換算表!$C$19,IF(AF37="ベスト4",[6]現行XD用点数換算表!$D$19,IF(AF37="ベスト8",[6]現行XD用点数換算表!$E$19,[6]現行XD用点数換算表!$F$19)))))</f>
        <v>0</v>
      </c>
      <c r="AH37" s="8">
        <f t="shared" si="1"/>
        <v>72</v>
      </c>
    </row>
    <row r="38" spans="1:34" ht="17.25" customHeight="1" x14ac:dyDescent="0.55000000000000004">
      <c r="A38" s="12" t="s">
        <v>135</v>
      </c>
      <c r="B38" s="12" t="s">
        <v>41</v>
      </c>
      <c r="C38" s="12">
        <v>1</v>
      </c>
      <c r="D38" s="25" t="s">
        <v>159</v>
      </c>
      <c r="E38" s="26" t="s">
        <v>160</v>
      </c>
      <c r="F38" s="12"/>
      <c r="G38" s="13">
        <f>IF(F38="",0,IF(F38="優勝",[6]現行XD用点数換算表!$B$2,IF(F38="準優勝",[6]現行XD用点数換算表!$C$2,IF(F38="ベスト4",[6]現行XD用点数換算表!$D$2,[6]現行XD用点数換算表!$E$2))))</f>
        <v>0</v>
      </c>
      <c r="H38" s="12" t="s">
        <v>2</v>
      </c>
      <c r="I38" s="8">
        <f>IF(H38="",0,IF(H38="優勝",[6]現行XD用点数換算表!$B$3,IF(H38="準優勝",[6]現行XD用点数換算表!$C$3,IF(H38="ベスト4",[6]現行XD用点数換算表!$D$3,[6]現行XD用点数換算表!$E$3))))</f>
        <v>70</v>
      </c>
      <c r="J38" s="12"/>
      <c r="K38" s="8">
        <f>IF(J38="",0,IF(J38="優勝",[5]現行XD用点数換算表!$B$4,IF(J38="準優勝",[5]現行XD用点数換算表!$C$4,IF(J38="ベスト4",[5]現行XD用点数換算表!$D$4,IF(J38="ベスト8",[5]現行XD用点数換算表!$E$4,IF(J38="ベスト16",[5]現行XD用点数換算表!$F$4,IF(J38="ベスト32",[5]現行XD用点数換算表!$G$4,"")))))))</f>
        <v>0</v>
      </c>
      <c r="L38" s="12"/>
      <c r="M38" s="8">
        <f>IF(L38="",0,IF(L38="優勝",[6]現行XD用点数換算表!$B$5,IF(L38="準優勝",[6]現行XD用点数換算表!$C$5,IF(L38="ベスト4",[6]現行XD用点数換算表!$D$5,IF(L38="ベスト8",[6]現行XD用点数換算表!$E$5,IF(L38="ベスト16",[6]現行XD用点数換算表!$F$5,IF(L38="ベスト32",[6]現行XD用点数換算表!$G$5,"")))))))</f>
        <v>0</v>
      </c>
      <c r="N38" s="12"/>
      <c r="O38" s="8">
        <f>IF(N38="",0,IF(N38="優勝",[6]現行XD用点数換算表!$B$6,IF(N38="準優勝",[6]現行XD用点数換算表!$C$6,IF(N38="ベスト4",[6]現行XD用点数換算表!$D$6,IF(N38="ベスト8",[6]現行XD用点数換算表!$E$6,IF(N38="ベスト16",[6]現行XD用点数換算表!$F$6,IF(N38="ベスト32",[6]現行XD用点数換算表!$G$6,"")))))))</f>
        <v>0</v>
      </c>
      <c r="P38" s="12"/>
      <c r="Q38" s="8">
        <f>IF(P38="",0,IF(P38="優勝",[6]現行XD用点数換算表!$B$7,IF(P38="準優勝",[6]現行XD用点数換算表!$C$7,IF(P38="ベスト4",[6]現行XD用点数換算表!$D$7,IF(P38="ベスト8",[6]現行XD用点数換算表!$E$7,[6]現行XD用点数換算表!$F$7)))))</f>
        <v>0</v>
      </c>
      <c r="R38" s="12"/>
      <c r="S38" s="8">
        <f>IF(R38="",0,IF(R38="優勝",[6]現行XD用点数換算表!$B$8,IF(R38="準優勝",[6]現行XD用点数換算表!$C$8,IF(R38="ベスト4",[6]現行XD用点数換算表!$D$8,IF(R38="ベスト8",[6]現行XD用点数換算表!$E$8,[6]現行XD用点数換算表!$F$8)))))</f>
        <v>0</v>
      </c>
      <c r="T38" s="12"/>
      <c r="U38" s="14">
        <f>IF(T38="",0,IF(T38="優勝",[6]現行XD用点数換算表!$B$13,IF(T38="準優勝",[6]現行XD用点数換算表!$C$13,IF(T38="ベスト4",[6]現行XD用点数換算表!$D$13,[6]現行XD用点数換算表!$E$13))))</f>
        <v>0</v>
      </c>
      <c r="V38" s="12"/>
      <c r="W38" s="8">
        <f>IF(V38="",0,IF(V38="優勝",[6]現行XD用点数換算表!$B$14,IF(V38="準優勝",[6]現行XD用点数換算表!$C$14,IF(V38="ベスト4",[6]現行XD用点数換算表!$D$14,[6]現行XD用点数換算表!$E$14))))</f>
        <v>0</v>
      </c>
      <c r="X38" s="12"/>
      <c r="Y38" s="8">
        <f>IF(X38="",0,IF(X38="優勝",[5]現行XD用点数換算表!$B$15,IF(X38="準優勝",[5]現行XD用点数換算表!$C$15,IF(X38="ベスト4",[5]現行XD用点数換算表!$D$15,IF(X38="ベスト8",[5]現行XD用点数換算表!$E$15,IF(X38="ベスト16",[5]現行XD用点数換算表!$F$15,IF(X38="ベスト32",[5]現行XD用点数換算表!$G$15,"")))))))</f>
        <v>0</v>
      </c>
      <c r="Z38" s="12"/>
      <c r="AA38" s="8">
        <f>IF(Z38="",0,IF(Z38="優勝",[6]現行XD用点数換算表!$B$16,IF(Z38="準優勝",[6]現行XD用点数換算表!$C$16,IF(Z38="ベスト4",[6]現行XD用点数換算表!$D$16,IF(Z38="ベスト8",[6]現行XD用点数換算表!$E$16,IF(Z38="ベスト16",[6]現行XD用点数換算表!$F$16,IF(Z38="ベスト32",[6]現行XD用点数換算表!$G$16,"")))))))</f>
        <v>0</v>
      </c>
      <c r="AB38" s="12"/>
      <c r="AC38" s="8">
        <f>IF(AB38="",0,IF(AB38="優勝",[6]現行XD用点数換算表!$B$17,IF(AB38="準優勝",[6]現行XD用点数換算表!$C$17,IF(AB38="ベスト4",[6]現行XD用点数換算表!$D$17,IF(AB38="ベスト8",[6]現行XD用点数換算表!$E$17,IF(AB38="ベスト16",[6]現行XD用点数換算表!$F$17,IF(AB38="ベスト32",[6]現行XD用点数換算表!$G$17,"")))))))</f>
        <v>0</v>
      </c>
      <c r="AD38" s="12"/>
      <c r="AE38" s="8">
        <f>IF(AD38="",0,IF(AD38="優勝",[6]現行XD用点数換算表!$B$18,IF(AD38="準優勝",[6]現行XD用点数換算表!$C$18,IF(AD38="ベスト4",[6]現行XD用点数換算表!$D$18,IF(AD38="ベスト8",[6]現行XD用点数換算表!$E$18,[6]現行XD用点数換算表!$F$18)))))</f>
        <v>0</v>
      </c>
      <c r="AF38" s="12"/>
      <c r="AG38" s="8">
        <f>IF(AF38="",0,IF(AF38="優勝",[6]現行XD用点数換算表!$B$19,IF(AF38="準優勝",[6]現行XD用点数換算表!$C$19,IF(AF38="ベスト4",[6]現行XD用点数換算表!$D$19,IF(AF38="ベスト8",[6]現行XD用点数換算表!$E$19,[6]現行XD用点数換算表!$F$19)))))</f>
        <v>0</v>
      </c>
      <c r="AH38" s="8">
        <f t="shared" si="1"/>
        <v>70</v>
      </c>
    </row>
    <row r="39" spans="1:34" ht="17.25" customHeight="1" x14ac:dyDescent="0.55000000000000004">
      <c r="A39" s="12" t="s">
        <v>136</v>
      </c>
      <c r="B39" s="12" t="s">
        <v>52</v>
      </c>
      <c r="C39" s="12">
        <v>1</v>
      </c>
      <c r="D39" s="25" t="s">
        <v>159</v>
      </c>
      <c r="E39" s="26" t="s">
        <v>160</v>
      </c>
      <c r="F39" s="12"/>
      <c r="G39" s="13">
        <f>IF(F39="",0,IF(F39="優勝",[6]現行XD用点数換算表!$B$2,IF(F39="準優勝",[6]現行XD用点数換算表!$C$2,IF(F39="ベスト4",[6]現行XD用点数換算表!$D$2,[6]現行XD用点数換算表!$E$2))))</f>
        <v>0</v>
      </c>
      <c r="H39" s="12" t="s">
        <v>2</v>
      </c>
      <c r="I39" s="8">
        <f>IF(H39="",0,IF(H39="優勝",[6]現行XD用点数換算表!$B$3,IF(H39="準優勝",[6]現行XD用点数換算表!$C$3,IF(H39="ベスト4",[6]現行XD用点数換算表!$D$3,[6]現行XD用点数換算表!$E$3))))</f>
        <v>70</v>
      </c>
      <c r="J39" s="12"/>
      <c r="K39" s="8">
        <f>IF(J39="",0,IF(J39="優勝",[5]現行XD用点数換算表!$B$4,IF(J39="準優勝",[5]現行XD用点数換算表!$C$4,IF(J39="ベスト4",[5]現行XD用点数換算表!$D$4,IF(J39="ベスト8",[5]現行XD用点数換算表!$E$4,IF(J39="ベスト16",[5]現行XD用点数換算表!$F$4,IF(J39="ベスト32",[5]現行XD用点数換算表!$G$4,"")))))))</f>
        <v>0</v>
      </c>
      <c r="L39" s="12"/>
      <c r="M39" s="8">
        <f>IF(L39="",0,IF(L39="優勝",[6]現行XD用点数換算表!$B$5,IF(L39="準優勝",[6]現行XD用点数換算表!$C$5,IF(L39="ベスト4",[6]現行XD用点数換算表!$D$5,IF(L39="ベスト8",[6]現行XD用点数換算表!$E$5,IF(L39="ベスト16",[6]現行XD用点数換算表!$F$5,IF(L39="ベスト32",[6]現行XD用点数換算表!$G$5,"")))))))</f>
        <v>0</v>
      </c>
      <c r="N39" s="12"/>
      <c r="O39" s="8">
        <f>IF(N39="",0,IF(N39="優勝",[6]現行XD用点数換算表!$B$6,IF(N39="準優勝",[6]現行XD用点数換算表!$C$6,IF(N39="ベスト4",[6]現行XD用点数換算表!$D$6,IF(N39="ベスト8",[6]現行XD用点数換算表!$E$6,IF(N39="ベスト16",[6]現行XD用点数換算表!$F$6,IF(N39="ベスト32",[6]現行XD用点数換算表!$G$6,"")))))))</f>
        <v>0</v>
      </c>
      <c r="P39" s="12"/>
      <c r="Q39" s="8">
        <f>IF(P39="",0,IF(P39="優勝",[6]現行XD用点数換算表!$B$7,IF(P39="準優勝",[6]現行XD用点数換算表!$C$7,IF(P39="ベスト4",[6]現行XD用点数換算表!$D$7,IF(P39="ベスト8",[6]現行XD用点数換算表!$E$7,[6]現行XD用点数換算表!$F$7)))))</f>
        <v>0</v>
      </c>
      <c r="R39" s="12"/>
      <c r="S39" s="8">
        <f>IF(R39="",0,IF(R39="優勝",[6]現行XD用点数換算表!$B$8,IF(R39="準優勝",[6]現行XD用点数換算表!$C$8,IF(R39="ベスト4",[6]現行XD用点数換算表!$D$8,IF(R39="ベスト8",[6]現行XD用点数換算表!$E$8,[6]現行XD用点数換算表!$F$8)))))</f>
        <v>0</v>
      </c>
      <c r="T39" s="12"/>
      <c r="U39" s="14">
        <f>IF(T39="",0,IF(T39="優勝",[6]現行XD用点数換算表!$B$13,IF(T39="準優勝",[6]現行XD用点数換算表!$C$13,IF(T39="ベスト4",[6]現行XD用点数換算表!$D$13,[6]現行XD用点数換算表!$E$13))))</f>
        <v>0</v>
      </c>
      <c r="V39" s="12"/>
      <c r="W39" s="8">
        <f>IF(V39="",0,IF(V39="優勝",[6]現行XD用点数換算表!$B$14,IF(V39="準優勝",[6]現行XD用点数換算表!$C$14,IF(V39="ベスト4",[6]現行XD用点数換算表!$D$14,[6]現行XD用点数換算表!$E$14))))</f>
        <v>0</v>
      </c>
      <c r="X39" s="12"/>
      <c r="Y39" s="8">
        <f>IF(X39="",0,IF(X39="優勝",[5]現行XD用点数換算表!$B$15,IF(X39="準優勝",[5]現行XD用点数換算表!$C$15,IF(X39="ベスト4",[5]現行XD用点数換算表!$D$15,IF(X39="ベスト8",[5]現行XD用点数換算表!$E$15,IF(X39="ベスト16",[5]現行XD用点数換算表!$F$15,IF(X39="ベスト32",[5]現行XD用点数換算表!$G$15,"")))))))</f>
        <v>0</v>
      </c>
      <c r="Z39" s="12"/>
      <c r="AA39" s="8">
        <f>IF(Z39="",0,IF(Z39="優勝",[6]現行XD用点数換算表!$B$16,IF(Z39="準優勝",[6]現行XD用点数換算表!$C$16,IF(Z39="ベスト4",[6]現行XD用点数換算表!$D$16,IF(Z39="ベスト8",[6]現行XD用点数換算表!$E$16,IF(Z39="ベスト16",[6]現行XD用点数換算表!$F$16,IF(Z39="ベスト32",[6]現行XD用点数換算表!$G$16,"")))))))</f>
        <v>0</v>
      </c>
      <c r="AB39" s="12"/>
      <c r="AC39" s="8">
        <f>IF(AB39="",0,IF(AB39="優勝",[6]現行XD用点数換算表!$B$17,IF(AB39="準優勝",[6]現行XD用点数換算表!$C$17,IF(AB39="ベスト4",[6]現行XD用点数換算表!$D$17,IF(AB39="ベスト8",[6]現行XD用点数換算表!$E$17,IF(AB39="ベスト16",[6]現行XD用点数換算表!$F$17,IF(AB39="ベスト32",[6]現行XD用点数換算表!$G$17,"")))))))</f>
        <v>0</v>
      </c>
      <c r="AD39" s="12"/>
      <c r="AE39" s="8">
        <f>IF(AD39="",0,IF(AD39="優勝",[6]現行XD用点数換算表!$B$18,IF(AD39="準優勝",[6]現行XD用点数換算表!$C$18,IF(AD39="ベスト4",[6]現行XD用点数換算表!$D$18,IF(AD39="ベスト8",[6]現行XD用点数換算表!$E$18,[6]現行XD用点数換算表!$F$18)))))</f>
        <v>0</v>
      </c>
      <c r="AF39" s="12"/>
      <c r="AG39" s="8">
        <f>IF(AF39="",0,IF(AF39="優勝",[6]現行XD用点数換算表!$B$19,IF(AF39="準優勝",[6]現行XD用点数換算表!$C$19,IF(AF39="ベスト4",[6]現行XD用点数換算表!$D$19,IF(AF39="ベスト8",[6]現行XD用点数換算表!$E$19,[6]現行XD用点数換算表!$F$19)))))</f>
        <v>0</v>
      </c>
      <c r="AH39" s="8">
        <f t="shared" si="1"/>
        <v>70</v>
      </c>
    </row>
    <row r="40" spans="1:34" ht="17.25" customHeight="1" x14ac:dyDescent="0.55000000000000004">
      <c r="A40" s="12" t="s">
        <v>213</v>
      </c>
      <c r="B40" s="12" t="s">
        <v>195</v>
      </c>
      <c r="C40" s="12">
        <v>4</v>
      </c>
      <c r="D40" s="29" t="s">
        <v>200</v>
      </c>
      <c r="E40" s="40" t="s">
        <v>34</v>
      </c>
      <c r="F40" s="12"/>
      <c r="G40" s="13">
        <f>IF(F40="",0,IF(F40="優勝",[1]現行XD用点数換算表!$B$2,IF(F40="準優勝",[1]現行XD用点数換算表!$C$2,IF(F40="ベスト4",[1]現行XD用点数換算表!$D$2,[1]現行XD用点数換算表!$E$2))))</f>
        <v>0</v>
      </c>
      <c r="H40" s="12"/>
      <c r="I40" s="8">
        <f>IF(H40="",0,IF(H40="優勝",[1]現行XD用点数換算表!$B$3,IF(H40="準優勝",[1]現行XD用点数換算表!$C$3,IF(H40="ベスト4",[1]現行XD用点数換算表!$D$3,[1]現行XD用点数換算表!$E$3))))</f>
        <v>0</v>
      </c>
      <c r="J40" s="12"/>
      <c r="K40" s="8">
        <f>IF(J40="",0,IF(J40="優勝",[2]現行XD用点数換算表!$B$4,IF(J40="準優勝",[2]現行XD用点数換算表!$C$4,IF(J40="ベスト4",[2]現行XD用点数換算表!$D$4,IF(J40="ベスト8",[2]現行XD用点数換算表!$E$4,IF(J40="ベスト16",[2]現行XD用点数換算表!$F$4,IF(J40="ベスト32",[2]現行XD用点数換算表!$G$4,"")))))))</f>
        <v>0</v>
      </c>
      <c r="L40" s="12" t="s">
        <v>5</v>
      </c>
      <c r="M40" s="8">
        <f>IF(L40="",0,IF(L40="優勝",[1]現行XD用点数換算表!$B$5,IF(L40="準優勝",[1]現行XD用点数換算表!$C$5,IF(L40="ベスト4",[1]現行XD用点数換算表!$D$5,IF(L40="ベスト8",[1]現行XD用点数換算表!$E$5,IF(L40="ベスト16",[1]現行XD用点数換算表!$F$5,IF(L40="ベスト32",[1]現行XD用点数換算表!$G$5,"")))))))</f>
        <v>10</v>
      </c>
      <c r="N40" s="12" t="s">
        <v>5</v>
      </c>
      <c r="O40" s="8">
        <f>IF(N40="",0,IF(N40="優勝",[1]現行XD用点数換算表!$B$6,IF(N40="準優勝",[1]現行XD用点数換算表!$C$6,IF(N40="ベスト4",[1]現行XD用点数換算表!$D$6,IF(N40="ベスト8",[1]現行XD用点数換算表!$E$6,IF(N40="ベスト16",[1]現行XD用点数換算表!$F$6,IF(N40="ベスト32",[1]現行XD用点数換算表!$G$6,"")))))))</f>
        <v>30</v>
      </c>
      <c r="P40" s="12"/>
      <c r="Q40" s="8">
        <f>IF(P40="",0,IF(P40="優勝",[1]現行XD用点数換算表!$B$7,IF(P40="準優勝",[1]現行XD用点数換算表!$C$7,IF(P40="ベスト4",[1]現行XD用点数換算表!$D$7,IF(P40="ベスト8",[1]現行XD用点数換算表!$E$7,[1]現行XD用点数換算表!$F$7)))))</f>
        <v>0</v>
      </c>
      <c r="R40" s="12"/>
      <c r="S40" s="8">
        <f>IF(R40="",0,IF(R40="優勝",[1]現行XD用点数換算表!$B$8,IF(R40="準優勝",[1]現行XD用点数換算表!$C$8,IF(R40="ベスト4",[1]現行XD用点数換算表!$D$8,IF(R40="ベスト8",[1]現行XD用点数換算表!$E$8,[1]現行XD用点数換算表!$F$8)))))</f>
        <v>0</v>
      </c>
      <c r="T40" s="12"/>
      <c r="U40" s="14">
        <f>IF(T40="",0,IF(T40="優勝",[1]現行XD用点数換算表!$B$13,IF(T40="準優勝",[1]現行XD用点数換算表!$C$13,IF(T40="ベスト4",[1]現行XD用点数換算表!$D$13,[1]現行XD用点数換算表!$E$13))))</f>
        <v>0</v>
      </c>
      <c r="V40" s="12"/>
      <c r="W40" s="8">
        <f>IF(V40="",0,IF(V40="優勝",[1]現行XD用点数換算表!$B$14,IF(V40="準優勝",[1]現行XD用点数換算表!$C$14,IF(V40="ベスト4",[1]現行XD用点数換算表!$D$14,[1]現行XD用点数換算表!$E$14))))</f>
        <v>0</v>
      </c>
      <c r="X40" s="12"/>
      <c r="Y40" s="8">
        <f>IF(X40="",0,IF(X40="優勝",[2]現行XD用点数換算表!$B$15,IF(X40="準優勝",[2]現行XD用点数換算表!$C$15,IF(X40="ベスト4",[2]現行XD用点数換算表!$D$15,IF(X40="ベスト8",[2]現行XD用点数換算表!$E$15,IF(X40="ベスト16",[2]現行XD用点数換算表!$F$15,IF(X40="ベスト32",[2]現行XD用点数換算表!$G$15,"")))))))</f>
        <v>0</v>
      </c>
      <c r="Z40" s="12"/>
      <c r="AA40" s="8">
        <f>IF(Z40="",0,IF(Z40="優勝",[1]現行XD用点数換算表!$B$16,IF(Z40="準優勝",[1]現行XD用点数換算表!$C$16,IF(Z40="ベスト4",[1]現行XD用点数換算表!$D$16,IF(Z40="ベスト8",[1]現行XD用点数換算表!$E$16,IF(Z40="ベスト16",[1]現行XD用点数換算表!$F$16,IF(Z40="ベスト32",[1]現行XD用点数換算表!$G$16,"")))))))</f>
        <v>0</v>
      </c>
      <c r="AB40" s="12" t="s">
        <v>5</v>
      </c>
      <c r="AC40" s="8">
        <f>IF(AB40="",0,IF(AB40="優勝",[1]現行XD用点数換算表!$B$17,IF(AB40="準優勝",[1]現行XD用点数換算表!$C$17,IF(AB40="ベスト4",[1]現行XD用点数換算表!$D$17,IF(AB40="ベスト8",[1]現行XD用点数換算表!$E$17,IF(AB40="ベスト16",[1]現行XD用点数換算表!$F$17,IF(AB40="ベスト32",[1]現行XD用点数換算表!$G$17,"")))))))</f>
        <v>24</v>
      </c>
      <c r="AD40" s="12"/>
      <c r="AE40" s="8">
        <f>IF(AD40="",0,IF(AD40="優勝",[1]現行XD用点数換算表!$B$18,IF(AD40="準優勝",[1]現行XD用点数換算表!$C$18,IF(AD40="ベスト4",[1]現行XD用点数換算表!$D$18,IF(AD40="ベスト8",[1]現行XD用点数換算表!$E$18,[1]現行XD用点数換算表!$F$18)))))</f>
        <v>0</v>
      </c>
      <c r="AF40" s="12"/>
      <c r="AG40" s="8">
        <f>IF(AF40="",0,IF(AF40="優勝",[1]現行XD用点数換算表!$B$19,IF(AF40="準優勝",[1]現行XD用点数換算表!$C$19,IF(AF40="ベスト4",[1]現行XD用点数換算表!$D$19,IF(AF40="ベスト8",[1]現行XD用点数換算表!$E$19,[1]現行XD用点数換算表!$F$19)))))</f>
        <v>0</v>
      </c>
      <c r="AH40" s="8">
        <f t="shared" si="1"/>
        <v>64</v>
      </c>
    </row>
    <row r="41" spans="1:34" ht="17.25" customHeight="1" x14ac:dyDescent="0.55000000000000004">
      <c r="A41" s="12" t="s">
        <v>137</v>
      </c>
      <c r="B41" s="12" t="s">
        <v>41</v>
      </c>
      <c r="C41" s="12">
        <v>2</v>
      </c>
      <c r="D41" s="25" t="s">
        <v>159</v>
      </c>
      <c r="E41" s="26" t="s">
        <v>160</v>
      </c>
      <c r="F41" s="12"/>
      <c r="G41" s="13">
        <f>IF(F41="",0,IF(F41="優勝",[6]現行XD用点数換算表!$B$2,IF(F41="準優勝",[6]現行XD用点数換算表!$C$2,IF(F41="ベスト4",[6]現行XD用点数換算表!$D$2,[6]現行XD用点数換算表!$E$2))))</f>
        <v>0</v>
      </c>
      <c r="H41" s="12"/>
      <c r="I41" s="8">
        <f>IF(H41="",0,IF(H41="優勝",[6]現行XD用点数換算表!$B$3,IF(H41="準優勝",[6]現行XD用点数換算表!$C$3,IF(H41="ベスト4",[6]現行XD用点数換算表!$D$3,[6]現行XD用点数換算表!$E$3))))</f>
        <v>0</v>
      </c>
      <c r="J41" s="12"/>
      <c r="K41" s="8">
        <f>IF(J41="",0,IF(J41="優勝",[5]現行XD用点数換算表!$B$4,IF(J41="準優勝",[5]現行XD用点数換算表!$C$4,IF(J41="ベスト4",[5]現行XD用点数換算表!$D$4,IF(J41="ベスト8",[5]現行XD用点数換算表!$E$4,IF(J41="ベスト16",[5]現行XD用点数換算表!$F$4,IF(J41="ベスト32",[5]現行XD用点数換算表!$G$4,"")))))))</f>
        <v>0</v>
      </c>
      <c r="L41" s="12"/>
      <c r="M41" s="8">
        <f>IF(L41="",0,IF(L41="優勝",[6]現行XD用点数換算表!$B$5,IF(L41="準優勝",[6]現行XD用点数換算表!$C$5,IF(L41="ベスト4",[6]現行XD用点数換算表!$D$5,IF(L41="ベスト8",[6]現行XD用点数換算表!$E$5,IF(L41="ベスト16",[6]現行XD用点数換算表!$F$5,IF(L41="ベスト32",[6]現行XD用点数換算表!$G$5,"")))))))</f>
        <v>0</v>
      </c>
      <c r="N41" s="12"/>
      <c r="O41" s="8">
        <f>IF(N41="",0,IF(N41="優勝",[6]現行XD用点数換算表!$B$6,IF(N41="準優勝",[6]現行XD用点数換算表!$C$6,IF(N41="ベスト4",[6]現行XD用点数換算表!$D$6,IF(N41="ベスト8",[6]現行XD用点数換算表!$E$6,IF(N41="ベスト16",[6]現行XD用点数換算表!$F$6,IF(N41="ベスト32",[6]現行XD用点数換算表!$G$6,"")))))))</f>
        <v>0</v>
      </c>
      <c r="P41" s="12"/>
      <c r="Q41" s="8">
        <f>IF(P41="",0,IF(P41="優勝",[6]現行XD用点数換算表!$B$7,IF(P41="準優勝",[6]現行XD用点数換算表!$C$7,IF(P41="ベスト4",[6]現行XD用点数換算表!$D$7,IF(P41="ベスト8",[6]現行XD用点数換算表!$E$7,[6]現行XD用点数換算表!$F$7)))))</f>
        <v>0</v>
      </c>
      <c r="R41" s="12"/>
      <c r="S41" s="8">
        <f>IF(R41="",0,IF(R41="優勝",[6]現行XD用点数換算表!$B$8,IF(R41="準優勝",[6]現行XD用点数換算表!$C$8,IF(R41="ベスト4",[6]現行XD用点数換算表!$D$8,IF(R41="ベスト8",[6]現行XD用点数換算表!$E$8,[6]現行XD用点数換算表!$F$8)))))</f>
        <v>0</v>
      </c>
      <c r="T41" s="12"/>
      <c r="U41" s="14">
        <f>IF(T41="",0,IF(T41="優勝",[6]現行XD用点数換算表!$B$13,IF(T41="準優勝",[6]現行XD用点数換算表!$C$13,IF(T41="ベスト4",[6]現行XD用点数換算表!$D$13,[6]現行XD用点数換算表!$E$13))))</f>
        <v>0</v>
      </c>
      <c r="V41" s="12" t="s">
        <v>2</v>
      </c>
      <c r="W41" s="8">
        <f>IF(V41="",0,IF(V41="優勝",[6]現行XD用点数換算表!$B$14,IF(V41="準優勝",[6]現行XD用点数換算表!$C$14,IF(V41="ベスト4",[6]現行XD用点数換算表!$D$14,[6]現行XD用点数換算表!$E$14))))</f>
        <v>56</v>
      </c>
      <c r="X41" s="12"/>
      <c r="Y41" s="8">
        <f>IF(X41="",0,IF(X41="優勝",[5]現行XD用点数換算表!$B$15,IF(X41="準優勝",[5]現行XD用点数換算表!$C$15,IF(X41="ベスト4",[5]現行XD用点数換算表!$D$15,IF(X41="ベスト8",[5]現行XD用点数換算表!$E$15,IF(X41="ベスト16",[5]現行XD用点数換算表!$F$15,IF(X41="ベスト32",[5]現行XD用点数換算表!$G$15,"")))))))</f>
        <v>0</v>
      </c>
      <c r="Z41" s="12"/>
      <c r="AA41" s="8">
        <f>IF(Z41="",0,IF(Z41="優勝",[6]現行XD用点数換算表!$B$16,IF(Z41="準優勝",[6]現行XD用点数換算表!$C$16,IF(Z41="ベスト4",[6]現行XD用点数換算表!$D$16,IF(Z41="ベスト8",[6]現行XD用点数換算表!$E$16,IF(Z41="ベスト16",[6]現行XD用点数換算表!$F$16,IF(Z41="ベスト32",[6]現行XD用点数換算表!$G$16,"")))))))</f>
        <v>0</v>
      </c>
      <c r="AB41" s="12"/>
      <c r="AC41" s="8">
        <f>IF(AB41="",0,IF(AB41="優勝",[6]現行XD用点数換算表!$B$17,IF(AB41="準優勝",[6]現行XD用点数換算表!$C$17,IF(AB41="ベスト4",[6]現行XD用点数換算表!$D$17,IF(AB41="ベスト8",[6]現行XD用点数換算表!$E$17,IF(AB41="ベスト16",[6]現行XD用点数換算表!$F$17,IF(AB41="ベスト32",[6]現行XD用点数換算表!$G$17,"")))))))</f>
        <v>0</v>
      </c>
      <c r="AD41" s="12"/>
      <c r="AE41" s="8">
        <f>IF(AD41="",0,IF(AD41="優勝",[6]現行XD用点数換算表!$B$18,IF(AD41="準優勝",[6]現行XD用点数換算表!$C$18,IF(AD41="ベスト4",[6]現行XD用点数換算表!$D$18,IF(AD41="ベスト8",[6]現行XD用点数換算表!$E$18,[6]現行XD用点数換算表!$F$18)))))</f>
        <v>0</v>
      </c>
      <c r="AF41" s="12"/>
      <c r="AG41" s="8">
        <f>IF(AF41="",0,IF(AF41="優勝",[6]現行XD用点数換算表!$B$19,IF(AF41="準優勝",[6]現行XD用点数換算表!$C$19,IF(AF41="ベスト4",[6]現行XD用点数換算表!$D$19,IF(AF41="ベスト8",[6]現行XD用点数換算表!$E$19,[6]現行XD用点数換算表!$F$19)))))</f>
        <v>0</v>
      </c>
      <c r="AH41" s="8">
        <f t="shared" si="1"/>
        <v>56</v>
      </c>
    </row>
    <row r="42" spans="1:34" ht="17.25" customHeight="1" x14ac:dyDescent="0.55000000000000004">
      <c r="A42" s="12" t="s">
        <v>186</v>
      </c>
      <c r="B42" s="12" t="s">
        <v>162</v>
      </c>
      <c r="C42" s="12">
        <v>4</v>
      </c>
      <c r="D42" s="27" t="s">
        <v>163</v>
      </c>
      <c r="E42" s="26" t="s">
        <v>160</v>
      </c>
      <c r="F42" s="12"/>
      <c r="G42" s="13">
        <f>IF(F42="",0,IF(F42="優勝",[3]現行XD用点数換算表!$B$2,IF(F42="準優勝",[3]現行XD用点数換算表!$C$2,IF(F42="ベスト4",[3]現行XD用点数換算表!$D$2,[3]現行XD用点数換算表!$E$2))))</f>
        <v>0</v>
      </c>
      <c r="H42" s="12"/>
      <c r="I42" s="8">
        <f>IF(H42="",0,IF(H42="優勝",[3]現行XD用点数換算表!$B$3,IF(H42="準優勝",[3]現行XD用点数換算表!$C$3,IF(H42="ベスト4",[3]現行XD用点数換算表!$D$3,[3]現行XD用点数換算表!$E$3))))</f>
        <v>0</v>
      </c>
      <c r="J42" s="12"/>
      <c r="K42" s="8">
        <f>IF(J42="",0,IF(J42="優勝",[2]現行XD用点数換算表!$B$4,IF(J42="準優勝",[2]現行XD用点数換算表!$C$4,IF(J42="ベスト4",[2]現行XD用点数換算表!$D$4,IF(J42="ベスト8",[2]現行XD用点数換算表!$E$4,IF(J42="ベスト16",[2]現行XD用点数換算表!$F$4,IF(J42="ベスト32",[2]現行XD用点数換算表!$G$4,"")))))))</f>
        <v>0</v>
      </c>
      <c r="L42" s="12"/>
      <c r="M42" s="8">
        <f>IF(L42="",0,IF(L42="優勝",[3]現行XD用点数換算表!$B$5,IF(L42="準優勝",[3]現行XD用点数換算表!$C$5,IF(L42="ベスト4",[3]現行XD用点数換算表!$D$5,IF(L42="ベスト8",[3]現行XD用点数換算表!$E$5,IF(L42="ベスト16",[3]現行XD用点数換算表!$F$5,IF(L42="ベスト32",[3]現行XD用点数換算表!$G$5,"")))))))</f>
        <v>0</v>
      </c>
      <c r="N42" s="12" t="s">
        <v>5</v>
      </c>
      <c r="O42" s="8">
        <f>IF(N42="",0,IF(N42="優勝",[3]現行XD用点数換算表!$B$6,IF(N42="準優勝",[3]現行XD用点数換算表!$C$6,IF(N42="ベスト4",[3]現行XD用点数換算表!$D$6,IF(N42="ベスト8",[3]現行XD用点数換算表!$E$6,IF(N42="ベスト16",[3]現行XD用点数換算表!$F$6,IF(N42="ベスト32",[3]現行XD用点数換算表!$G$6,"")))))))</f>
        <v>30</v>
      </c>
      <c r="P42" s="12"/>
      <c r="Q42" s="8">
        <f>IF(P42="",0,IF(P42="優勝",[3]現行XD用点数換算表!$B$7,IF(P42="準優勝",[3]現行XD用点数換算表!$C$7,IF(P42="ベスト4",[3]現行XD用点数換算表!$D$7,IF(P42="ベスト8",[3]現行XD用点数換算表!$E$7,[3]現行XD用点数換算表!$F$7)))))</f>
        <v>0</v>
      </c>
      <c r="R42" s="12"/>
      <c r="S42" s="8">
        <f>IF(R42="",0,IF(R42="優勝",[3]現行XD用点数換算表!$B$8,IF(R42="準優勝",[3]現行XD用点数換算表!$C$8,IF(R42="ベスト4",[3]現行XD用点数換算表!$D$8,IF(R42="ベスト8",[3]現行XD用点数換算表!$E$8,[3]現行XD用点数換算表!$F$8)))))</f>
        <v>0</v>
      </c>
      <c r="T42" s="12"/>
      <c r="U42" s="14">
        <f>IF(T42="",0,IF(T42="優勝",[3]現行XD用点数換算表!$B$13,IF(T42="準優勝",[3]現行XD用点数換算表!$C$13,IF(T42="ベスト4",[3]現行XD用点数換算表!$D$13,[3]現行XD用点数換算表!$E$13))))</f>
        <v>0</v>
      </c>
      <c r="V42" s="12"/>
      <c r="W42" s="8">
        <f>IF(V42="",0,IF(V42="優勝",[3]現行XD用点数換算表!$B$14,IF(V42="準優勝",[3]現行XD用点数換算表!$C$14,IF(V42="ベスト4",[3]現行XD用点数換算表!$D$14,[3]現行XD用点数換算表!$E$14))))</f>
        <v>0</v>
      </c>
      <c r="X42" s="12"/>
      <c r="Y42" s="8">
        <f>IF(X42="",0,IF(X42="優勝",[2]現行XD用点数換算表!$B$15,IF(X42="準優勝",[2]現行XD用点数換算表!$C$15,IF(X42="ベスト4",[2]現行XD用点数換算表!$D$15,IF(X42="ベスト8",[2]現行XD用点数換算表!$E$15,IF(X42="ベスト16",[2]現行XD用点数換算表!$F$15,IF(X42="ベスト32",[2]現行XD用点数換算表!$G$15,"")))))))</f>
        <v>0</v>
      </c>
      <c r="Z42" s="12"/>
      <c r="AA42" s="8">
        <f>IF(Z42="",0,IF(Z42="優勝",[3]現行XD用点数換算表!$B$16,IF(Z42="準優勝",[3]現行XD用点数換算表!$C$16,IF(Z42="ベスト4",[3]現行XD用点数換算表!$D$16,IF(Z42="ベスト8",[3]現行XD用点数換算表!$E$16,IF(Z42="ベスト16",[3]現行XD用点数換算表!$F$16,IF(Z42="ベスト32",[3]現行XD用点数換算表!$G$16,"")))))))</f>
        <v>0</v>
      </c>
      <c r="AB42" s="12" t="s">
        <v>5</v>
      </c>
      <c r="AC42" s="8">
        <f>IF(AB42="",0,IF(AB42="優勝",[3]現行XD用点数換算表!$B$17,IF(AB42="準優勝",[3]現行XD用点数換算表!$C$17,IF(AB42="ベスト4",[3]現行XD用点数換算表!$D$17,IF(AB42="ベスト8",[3]現行XD用点数換算表!$E$17,IF(AB42="ベスト16",[3]現行XD用点数換算表!$F$17,IF(AB42="ベスト32",[3]現行XD用点数換算表!$G$17,"")))))))</f>
        <v>24</v>
      </c>
      <c r="AD42" s="12"/>
      <c r="AE42" s="8">
        <f>IF(AD42="",0,IF(AD42="優勝",[3]現行XD用点数換算表!$B$18,IF(AD42="準優勝",[3]現行XD用点数換算表!$C$18,IF(AD42="ベスト4",[3]現行XD用点数換算表!$D$18,IF(AD42="ベスト8",[3]現行XD用点数換算表!$E$18,[3]現行XD用点数換算表!$F$18)))))</f>
        <v>0</v>
      </c>
      <c r="AF42" s="12"/>
      <c r="AG42" s="8">
        <f>IF(AF42="",0,IF(AF42="優勝",[3]現行XD用点数換算表!$B$19,IF(AF42="準優勝",[3]現行XD用点数換算表!$C$19,IF(AF42="ベスト4",[3]現行XD用点数換算表!$D$19,IF(AF42="ベスト8",[3]現行XD用点数換算表!$E$19,[3]現行XD用点数換算表!$F$19)))))</f>
        <v>0</v>
      </c>
      <c r="AH42" s="8">
        <f t="shared" si="1"/>
        <v>54</v>
      </c>
    </row>
    <row r="43" spans="1:34" ht="17.25" customHeight="1" x14ac:dyDescent="0.55000000000000004">
      <c r="A43" s="12" t="s">
        <v>214</v>
      </c>
      <c r="B43" s="12" t="s">
        <v>195</v>
      </c>
      <c r="C43" s="12">
        <v>4</v>
      </c>
      <c r="D43" s="29" t="s">
        <v>200</v>
      </c>
      <c r="E43" s="40" t="s">
        <v>34</v>
      </c>
      <c r="F43" s="12"/>
      <c r="G43" s="13">
        <f>IF(F43="",0,IF(F43="優勝",[1]現行XD用点数換算表!$B$2,IF(F43="準優勝",[1]現行XD用点数換算表!$C$2,IF(F43="ベスト4",[1]現行XD用点数換算表!$D$2,[1]現行XD用点数換算表!$E$2))))</f>
        <v>0</v>
      </c>
      <c r="H43" s="12"/>
      <c r="I43" s="8">
        <f>IF(H43="",0,IF(H43="優勝",[1]現行XD用点数換算表!$B$3,IF(H43="準優勝",[1]現行XD用点数換算表!$C$3,IF(H43="ベスト4",[1]現行XD用点数換算表!$D$3,[1]現行XD用点数換算表!$E$3))))</f>
        <v>0</v>
      </c>
      <c r="J43" s="12"/>
      <c r="K43" s="8">
        <f>IF(J43="",0,IF(J43="優勝",[2]現行XD用点数換算表!$B$4,IF(J43="準優勝",[2]現行XD用点数換算表!$C$4,IF(J43="ベスト4",[2]現行XD用点数換算表!$D$4,IF(J43="ベスト8",[2]現行XD用点数換算表!$E$4,IF(J43="ベスト16",[2]現行XD用点数換算表!$F$4,IF(J43="ベスト32",[2]現行XD用点数換算表!$G$4,"")))))))</f>
        <v>0</v>
      </c>
      <c r="L43" s="12"/>
      <c r="M43" s="8">
        <f>IF(L43="",0,IF(L43="優勝",[1]現行XD用点数換算表!$B$5,IF(L43="準優勝",[1]現行XD用点数換算表!$C$5,IF(L43="ベスト4",[1]現行XD用点数換算表!$D$5,IF(L43="ベスト8",[1]現行XD用点数換算表!$E$5,IF(L43="ベスト16",[1]現行XD用点数換算表!$F$5,IF(L43="ベスト32",[1]現行XD用点数換算表!$G$5,"")))))))</f>
        <v>0</v>
      </c>
      <c r="N43" s="12" t="s">
        <v>5</v>
      </c>
      <c r="O43" s="8">
        <f>IF(N43="",0,IF(N43="優勝",[1]現行XD用点数換算表!$B$6,IF(N43="準優勝",[1]現行XD用点数換算表!$C$6,IF(N43="ベスト4",[1]現行XD用点数換算表!$D$6,IF(N43="ベスト8",[1]現行XD用点数換算表!$E$6,IF(N43="ベスト16",[1]現行XD用点数換算表!$F$6,IF(N43="ベスト32",[1]現行XD用点数換算表!$G$6,"")))))))</f>
        <v>30</v>
      </c>
      <c r="P43" s="12"/>
      <c r="Q43" s="8">
        <f>IF(P43="",0,IF(P43="優勝",[1]現行XD用点数換算表!$B$7,IF(P43="準優勝",[1]現行XD用点数換算表!$C$7,IF(P43="ベスト4",[1]現行XD用点数換算表!$D$7,IF(P43="ベスト8",[1]現行XD用点数換算表!$E$7,[1]現行XD用点数換算表!$F$7)))))</f>
        <v>0</v>
      </c>
      <c r="R43" s="12"/>
      <c r="S43" s="8">
        <f>IF(R43="",0,IF(R43="優勝",[1]現行XD用点数換算表!$B$8,IF(R43="準優勝",[1]現行XD用点数換算表!$C$8,IF(R43="ベスト4",[1]現行XD用点数換算表!$D$8,IF(R43="ベスト8",[1]現行XD用点数換算表!$E$8,[1]現行XD用点数換算表!$F$8)))))</f>
        <v>0</v>
      </c>
      <c r="T43" s="12"/>
      <c r="U43" s="14">
        <f>IF(T43="",0,IF(T43="優勝",[1]現行XD用点数換算表!$B$13,IF(T43="準優勝",[1]現行XD用点数換算表!$C$13,IF(T43="ベスト4",[1]現行XD用点数換算表!$D$13,[1]現行XD用点数換算表!$E$13))))</f>
        <v>0</v>
      </c>
      <c r="V43" s="12"/>
      <c r="W43" s="8">
        <f>IF(V43="",0,IF(V43="優勝",[1]現行XD用点数換算表!$B$14,IF(V43="準優勝",[1]現行XD用点数換算表!$C$14,IF(V43="ベスト4",[1]現行XD用点数換算表!$D$14,[1]現行XD用点数換算表!$E$14))))</f>
        <v>0</v>
      </c>
      <c r="X43" s="12"/>
      <c r="Y43" s="8">
        <f>IF(X43="",0,IF(X43="優勝",[2]現行XD用点数換算表!$B$15,IF(X43="準優勝",[2]現行XD用点数換算表!$C$15,IF(X43="ベスト4",[2]現行XD用点数換算表!$D$15,IF(X43="ベスト8",[2]現行XD用点数換算表!$E$15,IF(X43="ベスト16",[2]現行XD用点数換算表!$F$15,IF(X43="ベスト32",[2]現行XD用点数換算表!$G$15,"")))))))</f>
        <v>0</v>
      </c>
      <c r="Z43" s="12"/>
      <c r="AA43" s="8">
        <f>IF(Z43="",0,IF(Z43="優勝",[1]現行XD用点数換算表!$B$16,IF(Z43="準優勝",[1]現行XD用点数換算表!$C$16,IF(Z43="ベスト4",[1]現行XD用点数換算表!$D$16,IF(Z43="ベスト8",[1]現行XD用点数換算表!$E$16,IF(Z43="ベスト16",[1]現行XD用点数換算表!$F$16,IF(Z43="ベスト32",[1]現行XD用点数換算表!$G$16,"")))))))</f>
        <v>0</v>
      </c>
      <c r="AB43" s="12" t="s">
        <v>5</v>
      </c>
      <c r="AC43" s="8">
        <f>IF(AB43="",0,IF(AB43="優勝",[1]現行XD用点数換算表!$B$17,IF(AB43="準優勝",[1]現行XD用点数換算表!$C$17,IF(AB43="ベスト4",[1]現行XD用点数換算表!$D$17,IF(AB43="ベスト8",[1]現行XD用点数換算表!$E$17,IF(AB43="ベスト16",[1]現行XD用点数換算表!$F$17,IF(AB43="ベスト32",[1]現行XD用点数換算表!$G$17,"")))))))</f>
        <v>24</v>
      </c>
      <c r="AD43" s="12"/>
      <c r="AE43" s="8">
        <f>IF(AD43="",0,IF(AD43="優勝",[1]現行XD用点数換算表!$B$18,IF(AD43="準優勝",[1]現行XD用点数換算表!$C$18,IF(AD43="ベスト4",[1]現行XD用点数換算表!$D$18,IF(AD43="ベスト8",[1]現行XD用点数換算表!$E$18,[1]現行XD用点数換算表!$F$18)))))</f>
        <v>0</v>
      </c>
      <c r="AF43" s="12"/>
      <c r="AG43" s="8">
        <f>IF(AF43="",0,IF(AF43="優勝",[1]現行XD用点数換算表!$B$19,IF(AF43="準優勝",[1]現行XD用点数換算表!$C$19,IF(AF43="ベスト4",[1]現行XD用点数換算表!$D$19,IF(AF43="ベスト8",[1]現行XD用点数換算表!$E$19,[1]現行XD用点数換算表!$F$19)))))</f>
        <v>0</v>
      </c>
      <c r="AH43" s="8">
        <f t="shared" si="1"/>
        <v>54</v>
      </c>
    </row>
    <row r="44" spans="1:34" ht="15" customHeight="1" x14ac:dyDescent="0.55000000000000004">
      <c r="A44" s="12" t="s">
        <v>215</v>
      </c>
      <c r="B44" s="12" t="s">
        <v>195</v>
      </c>
      <c r="C44" s="12">
        <v>3</v>
      </c>
      <c r="D44" s="29" t="s">
        <v>200</v>
      </c>
      <c r="E44" s="40" t="s">
        <v>34</v>
      </c>
      <c r="F44" s="12"/>
      <c r="G44" s="13">
        <f>IF(F44="",0,IF(F44="優勝",[1]現行XD用点数換算表!$B$2,IF(F44="準優勝",[1]現行XD用点数換算表!$C$2,IF(F44="ベスト4",[1]現行XD用点数換算表!$D$2,[1]現行XD用点数換算表!$E$2))))</f>
        <v>0</v>
      </c>
      <c r="H44" s="12"/>
      <c r="I44" s="8">
        <f>IF(H44="",0,IF(H44="優勝",[1]現行XD用点数換算表!$B$3,IF(H44="準優勝",[1]現行XD用点数換算表!$C$3,IF(H44="ベスト4",[1]現行XD用点数換算表!$D$3,[1]現行XD用点数換算表!$E$3))))</f>
        <v>0</v>
      </c>
      <c r="J44" s="12"/>
      <c r="K44" s="8">
        <f>IF(J44="",0,IF(J44="優勝",[2]現行XD用点数換算表!$B$4,IF(J44="準優勝",[2]現行XD用点数換算表!$C$4,IF(J44="ベスト4",[2]現行XD用点数換算表!$D$4,IF(J44="ベスト8",[2]現行XD用点数換算表!$E$4,IF(J44="ベスト16",[2]現行XD用点数換算表!$F$4,IF(J44="ベスト32",[2]現行XD用点数換算表!$G$4,"")))))))</f>
        <v>0</v>
      </c>
      <c r="L44" s="12"/>
      <c r="M44" s="8">
        <f>IF(L44="",0,IF(L44="優勝",[1]現行XD用点数換算表!$B$5,IF(L44="準優勝",[1]現行XD用点数換算表!$C$5,IF(L44="ベスト4",[1]現行XD用点数換算表!$D$5,IF(L44="ベスト8",[1]現行XD用点数換算表!$E$5,IF(L44="ベスト16",[1]現行XD用点数換算表!$F$5,IF(L44="ベスト32",[1]現行XD用点数換算表!$G$5,"")))))))</f>
        <v>0</v>
      </c>
      <c r="N44" s="12" t="s">
        <v>5</v>
      </c>
      <c r="O44" s="8">
        <f>IF(N44="",0,IF(N44="優勝",[1]現行XD用点数換算表!$B$6,IF(N44="準優勝",[1]現行XD用点数換算表!$C$6,IF(N44="ベスト4",[1]現行XD用点数換算表!$D$6,IF(N44="ベスト8",[1]現行XD用点数換算表!$E$6,IF(N44="ベスト16",[1]現行XD用点数換算表!$F$6,IF(N44="ベスト32",[1]現行XD用点数換算表!$G$6,"")))))))</f>
        <v>30</v>
      </c>
      <c r="P44" s="12"/>
      <c r="Q44" s="8">
        <f>IF(P44="",0,IF(P44="優勝",[1]現行XD用点数換算表!$B$7,IF(P44="準優勝",[1]現行XD用点数換算表!$C$7,IF(P44="ベスト4",[1]現行XD用点数換算表!$D$7,IF(P44="ベスト8",[1]現行XD用点数換算表!$E$7,[1]現行XD用点数換算表!$F$7)))))</f>
        <v>0</v>
      </c>
      <c r="R44" s="12"/>
      <c r="S44" s="8">
        <f>IF(R44="",0,IF(R44="優勝",[1]現行XD用点数換算表!$B$8,IF(R44="準優勝",[1]現行XD用点数換算表!$C$8,IF(R44="ベスト4",[1]現行XD用点数換算表!$D$8,IF(R44="ベスト8",[1]現行XD用点数換算表!$E$8,[1]現行XD用点数換算表!$F$8)))))</f>
        <v>0</v>
      </c>
      <c r="T44" s="12"/>
      <c r="U44" s="14">
        <f>IF(T44="",0,IF(T44="優勝",[1]現行XD用点数換算表!$B$13,IF(T44="準優勝",[1]現行XD用点数換算表!$C$13,IF(T44="ベスト4",[1]現行XD用点数換算表!$D$13,[1]現行XD用点数換算表!$E$13))))</f>
        <v>0</v>
      </c>
      <c r="V44" s="12"/>
      <c r="W44" s="8">
        <f>IF(V44="",0,IF(V44="優勝",[1]現行XD用点数換算表!$B$14,IF(V44="準優勝",[1]現行XD用点数換算表!$C$14,IF(V44="ベスト4",[1]現行XD用点数換算表!$D$14,[1]現行XD用点数換算表!$E$14))))</f>
        <v>0</v>
      </c>
      <c r="X44" s="12"/>
      <c r="Y44" s="8">
        <f>IF(X44="",0,IF(X44="優勝",[2]現行XD用点数換算表!$B$15,IF(X44="準優勝",[2]現行XD用点数換算表!$C$15,IF(X44="ベスト4",[2]現行XD用点数換算表!$D$15,IF(X44="ベスト8",[2]現行XD用点数換算表!$E$15,IF(X44="ベスト16",[2]現行XD用点数換算表!$F$15,IF(X44="ベスト32",[2]現行XD用点数換算表!$G$15,"")))))))</f>
        <v>0</v>
      </c>
      <c r="Z44" s="12"/>
      <c r="AA44" s="8">
        <f>IF(Z44="",0,IF(Z44="優勝",[1]現行XD用点数換算表!$B$16,IF(Z44="準優勝",[1]現行XD用点数換算表!$C$16,IF(Z44="ベスト4",[1]現行XD用点数換算表!$D$16,IF(Z44="ベスト8",[1]現行XD用点数換算表!$E$16,IF(Z44="ベスト16",[1]現行XD用点数換算表!$F$16,IF(Z44="ベスト32",[1]現行XD用点数換算表!$G$16,"")))))))</f>
        <v>0</v>
      </c>
      <c r="AB44" s="12" t="s">
        <v>5</v>
      </c>
      <c r="AC44" s="8">
        <f>IF(AB44="",0,IF(AB44="優勝",[1]現行XD用点数換算表!$B$17,IF(AB44="準優勝",[1]現行XD用点数換算表!$C$17,IF(AB44="ベスト4",[1]現行XD用点数換算表!$D$17,IF(AB44="ベスト8",[1]現行XD用点数換算表!$E$17,IF(AB44="ベスト16",[1]現行XD用点数換算表!$F$17,IF(AB44="ベスト32",[1]現行XD用点数換算表!$G$17,"")))))))</f>
        <v>24</v>
      </c>
      <c r="AD44" s="12"/>
      <c r="AE44" s="8">
        <f>IF(AD44="",0,IF(AD44="優勝",[1]現行XD用点数換算表!$B$18,IF(AD44="準優勝",[1]現行XD用点数換算表!$C$18,IF(AD44="ベスト4",[1]現行XD用点数換算表!$D$18,IF(AD44="ベスト8",[1]現行XD用点数換算表!$E$18,[1]現行XD用点数換算表!$F$18)))))</f>
        <v>0</v>
      </c>
      <c r="AF44" s="12"/>
      <c r="AG44" s="8">
        <f>IF(AF44="",0,IF(AF44="優勝",[1]現行XD用点数換算表!$B$19,IF(AF44="準優勝",[1]現行XD用点数換算表!$C$19,IF(AF44="ベスト4",[1]現行XD用点数換算表!$D$19,IF(AF44="ベスト8",[1]現行XD用点数換算表!$E$19,[1]現行XD用点数換算表!$F$19)))))</f>
        <v>0</v>
      </c>
      <c r="AH44" s="8">
        <f t="shared" si="1"/>
        <v>54</v>
      </c>
    </row>
    <row r="45" spans="1:34" ht="15" customHeight="1" x14ac:dyDescent="0.55000000000000004">
      <c r="A45" s="12" t="s">
        <v>138</v>
      </c>
      <c r="B45" s="12" t="s">
        <v>41</v>
      </c>
      <c r="C45" s="12">
        <v>1</v>
      </c>
      <c r="D45" s="25" t="s">
        <v>159</v>
      </c>
      <c r="E45" s="26" t="s">
        <v>160</v>
      </c>
      <c r="F45" s="12" t="s">
        <v>2</v>
      </c>
      <c r="G45" s="13">
        <f>IF(F45="",0,IF(F45="優勝",[6]現行XD用点数換算表!$B$2,IF(F45="準優勝",[6]現行XD用点数換算表!$C$2,IF(F45="ベスト4",[6]現行XD用点数換算表!$D$2,[6]現行XD用点数換算表!$E$2))))</f>
        <v>50</v>
      </c>
      <c r="H45" s="12"/>
      <c r="I45" s="8">
        <f>IF(H45="",0,IF(H45="優勝",[6]現行XD用点数換算表!$B$3,IF(H45="準優勝",[6]現行XD用点数換算表!$C$3,IF(H45="ベスト4",[6]現行XD用点数換算表!$D$3,[6]現行XD用点数換算表!$E$3))))</f>
        <v>0</v>
      </c>
      <c r="J45" s="12"/>
      <c r="K45" s="8">
        <f>IF(J45="",0,IF(J45="優勝",[5]現行XD用点数換算表!$B$4,IF(J45="準優勝",[5]現行XD用点数換算表!$C$4,IF(J45="ベスト4",[5]現行XD用点数換算表!$D$4,IF(J45="ベスト8",[5]現行XD用点数換算表!$E$4,IF(J45="ベスト16",[5]現行XD用点数換算表!$F$4,IF(J45="ベスト32",[5]現行XD用点数換算表!$G$4,"")))))))</f>
        <v>0</v>
      </c>
      <c r="L45" s="12"/>
      <c r="M45" s="8">
        <f>IF(L45="",0,IF(L45="優勝",[6]現行XD用点数換算表!$B$5,IF(L45="準優勝",[6]現行XD用点数換算表!$C$5,IF(L45="ベスト4",[6]現行XD用点数換算表!$D$5,IF(L45="ベスト8",[6]現行XD用点数換算表!$E$5,IF(L45="ベスト16",[6]現行XD用点数換算表!$F$5,IF(L45="ベスト32",[6]現行XD用点数換算表!$G$5,"")))))))</f>
        <v>0</v>
      </c>
      <c r="N45" s="12"/>
      <c r="O45" s="8">
        <f>IF(N45="",0,IF(N45="優勝",[6]現行XD用点数換算表!$B$6,IF(N45="準優勝",[6]現行XD用点数換算表!$C$6,IF(N45="ベスト4",[6]現行XD用点数換算表!$D$6,IF(N45="ベスト8",[6]現行XD用点数換算表!$E$6,IF(N45="ベスト16",[6]現行XD用点数換算表!$F$6,IF(N45="ベスト32",[6]現行XD用点数換算表!$G$6,"")))))))</f>
        <v>0</v>
      </c>
      <c r="P45" s="12"/>
      <c r="Q45" s="8">
        <f>IF(P45="",0,IF(P45="優勝",[6]現行XD用点数換算表!$B$7,IF(P45="準優勝",[6]現行XD用点数換算表!$C$7,IF(P45="ベスト4",[6]現行XD用点数換算表!$D$7,IF(P45="ベスト8",[6]現行XD用点数換算表!$E$7,[6]現行XD用点数換算表!$F$7)))))</f>
        <v>0</v>
      </c>
      <c r="R45" s="12"/>
      <c r="S45" s="8">
        <f>IF(R45="",0,IF(R45="優勝",[6]現行XD用点数換算表!$B$8,IF(R45="準優勝",[6]現行XD用点数換算表!$C$8,IF(R45="ベスト4",[6]現行XD用点数換算表!$D$8,IF(R45="ベスト8",[6]現行XD用点数換算表!$E$8,[6]現行XD用点数換算表!$F$8)))))</f>
        <v>0</v>
      </c>
      <c r="T45" s="12"/>
      <c r="U45" s="14">
        <f>IF(T45="",0,IF(T45="優勝",[6]現行XD用点数換算表!$B$13,IF(T45="準優勝",[6]現行XD用点数換算表!$C$13,IF(T45="ベスト4",[6]現行XD用点数換算表!$D$13,[6]現行XD用点数換算表!$E$13))))</f>
        <v>0</v>
      </c>
      <c r="V45" s="12"/>
      <c r="W45" s="8">
        <f>IF(V45="",0,IF(V45="優勝",[6]現行XD用点数換算表!$B$14,IF(V45="準優勝",[6]現行XD用点数換算表!$C$14,IF(V45="ベスト4",[6]現行XD用点数換算表!$D$14,[6]現行XD用点数換算表!$E$14))))</f>
        <v>0</v>
      </c>
      <c r="X45" s="12"/>
      <c r="Y45" s="8">
        <f>IF(X45="",0,IF(X45="優勝",[5]現行XD用点数換算表!$B$15,IF(X45="準優勝",[5]現行XD用点数換算表!$C$15,IF(X45="ベスト4",[5]現行XD用点数換算表!$D$15,IF(X45="ベスト8",[5]現行XD用点数換算表!$E$15,IF(X45="ベスト16",[5]現行XD用点数換算表!$F$15,IF(X45="ベスト32",[5]現行XD用点数換算表!$G$15,"")))))))</f>
        <v>0</v>
      </c>
      <c r="Z45" s="12"/>
      <c r="AA45" s="8">
        <f>IF(Z45="",0,IF(Z45="優勝",[6]現行XD用点数換算表!$B$16,IF(Z45="準優勝",[6]現行XD用点数換算表!$C$16,IF(Z45="ベスト4",[6]現行XD用点数換算表!$D$16,IF(Z45="ベスト8",[6]現行XD用点数換算表!$E$16,IF(Z45="ベスト16",[6]現行XD用点数換算表!$F$16,IF(Z45="ベスト32",[6]現行XD用点数換算表!$G$16,"")))))))</f>
        <v>0</v>
      </c>
      <c r="AB45" s="12"/>
      <c r="AC45" s="8">
        <f>IF(AB45="",0,IF(AB45="優勝",[6]現行XD用点数換算表!$B$17,IF(AB45="準優勝",[6]現行XD用点数換算表!$C$17,IF(AB45="ベスト4",[6]現行XD用点数換算表!$D$17,IF(AB45="ベスト8",[6]現行XD用点数換算表!$E$17,IF(AB45="ベスト16",[6]現行XD用点数換算表!$F$17,IF(AB45="ベスト32",[6]現行XD用点数換算表!$G$17,"")))))))</f>
        <v>0</v>
      </c>
      <c r="AD45" s="12"/>
      <c r="AE45" s="8">
        <f>IF(AD45="",0,IF(AD45="優勝",[6]現行XD用点数換算表!$B$18,IF(AD45="準優勝",[6]現行XD用点数換算表!$C$18,IF(AD45="ベスト4",[6]現行XD用点数換算表!$D$18,IF(AD45="ベスト8",[6]現行XD用点数換算表!$E$18,[6]現行XD用点数換算表!$F$18)))))</f>
        <v>0</v>
      </c>
      <c r="AF45" s="12"/>
      <c r="AG45" s="8">
        <f>IF(AF45="",0,IF(AF45="優勝",[6]現行XD用点数換算表!$B$19,IF(AF45="準優勝",[6]現行XD用点数換算表!$C$19,IF(AF45="ベスト4",[6]現行XD用点数換算表!$D$19,IF(AF45="ベスト8",[6]現行XD用点数換算表!$E$19,[6]現行XD用点数換算表!$F$19)))))</f>
        <v>0</v>
      </c>
      <c r="AH45" s="8">
        <f t="shared" si="1"/>
        <v>50</v>
      </c>
    </row>
    <row r="46" spans="1:34" ht="15" customHeight="1" x14ac:dyDescent="0.55000000000000004">
      <c r="A46" s="12" t="s">
        <v>139</v>
      </c>
      <c r="B46" s="12" t="s">
        <v>45</v>
      </c>
      <c r="C46" s="12">
        <v>1</v>
      </c>
      <c r="D46" s="25" t="s">
        <v>159</v>
      </c>
      <c r="E46" s="26" t="s">
        <v>160</v>
      </c>
      <c r="F46" s="12" t="s">
        <v>2</v>
      </c>
      <c r="G46" s="13">
        <f>IF(F46="",0,IF(F46="優勝",[6]現行XD用点数換算表!$B$2,IF(F46="準優勝",[6]現行XD用点数換算表!$C$2,IF(F46="ベスト4",[6]現行XD用点数換算表!$D$2,[6]現行XD用点数換算表!$E$2))))</f>
        <v>50</v>
      </c>
      <c r="H46" s="12"/>
      <c r="I46" s="8">
        <f>IF(H46="",0,IF(H46="優勝",[6]現行XD用点数換算表!$B$3,IF(H46="準優勝",[6]現行XD用点数換算表!$C$3,IF(H46="ベスト4",[6]現行XD用点数換算表!$D$3,[6]現行XD用点数換算表!$E$3))))</f>
        <v>0</v>
      </c>
      <c r="J46" s="12"/>
      <c r="K46" s="8">
        <f>IF(J46="",0,IF(J46="優勝",[5]現行XD用点数換算表!$B$4,IF(J46="準優勝",[5]現行XD用点数換算表!$C$4,IF(J46="ベスト4",[5]現行XD用点数換算表!$D$4,IF(J46="ベスト8",[5]現行XD用点数換算表!$E$4,IF(J46="ベスト16",[5]現行XD用点数換算表!$F$4,IF(J46="ベスト32",[5]現行XD用点数換算表!$G$4,"")))))))</f>
        <v>0</v>
      </c>
      <c r="L46" s="12"/>
      <c r="M46" s="8">
        <f>IF(L46="",0,IF(L46="優勝",[6]現行XD用点数換算表!$B$5,IF(L46="準優勝",[6]現行XD用点数換算表!$C$5,IF(L46="ベスト4",[6]現行XD用点数換算表!$D$5,IF(L46="ベスト8",[6]現行XD用点数換算表!$E$5,IF(L46="ベスト16",[6]現行XD用点数換算表!$F$5,IF(L46="ベスト32",[6]現行XD用点数換算表!$G$5,"")))))))</f>
        <v>0</v>
      </c>
      <c r="N46" s="12"/>
      <c r="O46" s="8">
        <f>IF(N46="",0,IF(N46="優勝",[6]現行XD用点数換算表!$B$6,IF(N46="準優勝",[6]現行XD用点数換算表!$C$6,IF(N46="ベスト4",[6]現行XD用点数換算表!$D$6,IF(N46="ベスト8",[6]現行XD用点数換算表!$E$6,IF(N46="ベスト16",[6]現行XD用点数換算表!$F$6,IF(N46="ベスト32",[6]現行XD用点数換算表!$G$6,"")))))))</f>
        <v>0</v>
      </c>
      <c r="P46" s="12"/>
      <c r="Q46" s="8">
        <f>IF(P46="",0,IF(P46="優勝",[6]現行XD用点数換算表!$B$7,IF(P46="準優勝",[6]現行XD用点数換算表!$C$7,IF(P46="ベスト4",[6]現行XD用点数換算表!$D$7,IF(P46="ベスト8",[6]現行XD用点数換算表!$E$7,[6]現行XD用点数換算表!$F$7)))))</f>
        <v>0</v>
      </c>
      <c r="R46" s="12"/>
      <c r="S46" s="8">
        <f>IF(R46="",0,IF(R46="優勝",[6]現行XD用点数換算表!$B$8,IF(R46="準優勝",[6]現行XD用点数換算表!$C$8,IF(R46="ベスト4",[6]現行XD用点数換算表!$D$8,IF(R46="ベスト8",[6]現行XD用点数換算表!$E$8,[6]現行XD用点数換算表!$F$8)))))</f>
        <v>0</v>
      </c>
      <c r="T46" s="12"/>
      <c r="U46" s="14">
        <f>IF(T46="",0,IF(T46="優勝",[6]現行XD用点数換算表!$B$13,IF(T46="準優勝",[6]現行XD用点数換算表!$C$13,IF(T46="ベスト4",[6]現行XD用点数換算表!$D$13,[6]現行XD用点数換算表!$E$13))))</f>
        <v>0</v>
      </c>
      <c r="V46" s="12"/>
      <c r="W46" s="8">
        <f>IF(V46="",0,IF(V46="優勝",[6]現行XD用点数換算表!$B$14,IF(V46="準優勝",[6]現行XD用点数換算表!$C$14,IF(V46="ベスト4",[6]現行XD用点数換算表!$D$14,[6]現行XD用点数換算表!$E$14))))</f>
        <v>0</v>
      </c>
      <c r="X46" s="12"/>
      <c r="Y46" s="8">
        <f>IF(X46="",0,IF(X46="優勝",[5]現行XD用点数換算表!$B$15,IF(X46="準優勝",[5]現行XD用点数換算表!$C$15,IF(X46="ベスト4",[5]現行XD用点数換算表!$D$15,IF(X46="ベスト8",[5]現行XD用点数換算表!$E$15,IF(X46="ベスト16",[5]現行XD用点数換算表!$F$15,IF(X46="ベスト32",[5]現行XD用点数換算表!$G$15,"")))))))</f>
        <v>0</v>
      </c>
      <c r="Z46" s="12"/>
      <c r="AA46" s="8">
        <f>IF(Z46="",0,IF(Z46="優勝",[6]現行XD用点数換算表!$B$16,IF(Z46="準優勝",[6]現行XD用点数換算表!$C$16,IF(Z46="ベスト4",[6]現行XD用点数換算表!$D$16,IF(Z46="ベスト8",[6]現行XD用点数換算表!$E$16,IF(Z46="ベスト16",[6]現行XD用点数換算表!$F$16,IF(Z46="ベスト32",[6]現行XD用点数換算表!$G$16,"")))))))</f>
        <v>0</v>
      </c>
      <c r="AB46" s="12"/>
      <c r="AC46" s="8">
        <f>IF(AB46="",0,IF(AB46="優勝",[6]現行XD用点数換算表!$B$17,IF(AB46="準優勝",[6]現行XD用点数換算表!$C$17,IF(AB46="ベスト4",[6]現行XD用点数換算表!$D$17,IF(AB46="ベスト8",[6]現行XD用点数換算表!$E$17,IF(AB46="ベスト16",[6]現行XD用点数換算表!$F$17,IF(AB46="ベスト32",[6]現行XD用点数換算表!$G$17,"")))))))</f>
        <v>0</v>
      </c>
      <c r="AD46" s="12"/>
      <c r="AE46" s="8">
        <f>IF(AD46="",0,IF(AD46="優勝",[6]現行XD用点数換算表!$B$18,IF(AD46="準優勝",[6]現行XD用点数換算表!$C$18,IF(AD46="ベスト4",[6]現行XD用点数換算表!$D$18,IF(AD46="ベスト8",[6]現行XD用点数換算表!$E$18,[6]現行XD用点数換算表!$F$18)))))</f>
        <v>0</v>
      </c>
      <c r="AF46" s="12"/>
      <c r="AG46" s="8">
        <f>IF(AF46="",0,IF(AF46="優勝",[6]現行XD用点数換算表!$B$19,IF(AF46="準優勝",[6]現行XD用点数換算表!$C$19,IF(AF46="ベスト4",[6]現行XD用点数換算表!$D$19,IF(AF46="ベスト8",[6]現行XD用点数換算表!$E$19,[6]現行XD用点数換算表!$F$19)))))</f>
        <v>0</v>
      </c>
      <c r="AH46" s="8">
        <f t="shared" si="1"/>
        <v>50</v>
      </c>
    </row>
    <row r="47" spans="1:34" ht="15" customHeight="1" x14ac:dyDescent="0.55000000000000004">
      <c r="A47" s="12" t="s">
        <v>140</v>
      </c>
      <c r="B47" s="12" t="s">
        <v>47</v>
      </c>
      <c r="C47" s="12">
        <v>2</v>
      </c>
      <c r="D47" s="25" t="s">
        <v>159</v>
      </c>
      <c r="E47" s="26" t="s">
        <v>160</v>
      </c>
      <c r="F47" s="12"/>
      <c r="G47" s="13">
        <f>IF(F47="",0,IF(F47="優勝",[6]現行XD用点数換算表!$B$2,IF(F47="準優勝",[6]現行XD用点数換算表!$C$2,IF(F47="ベスト4",[6]現行XD用点数換算表!$D$2,[6]現行XD用点数換算表!$E$2))))</f>
        <v>0</v>
      </c>
      <c r="H47" s="12"/>
      <c r="I47" s="8">
        <f>IF(H47="",0,IF(H47="優勝",[6]現行XD用点数換算表!$B$3,IF(H47="準優勝",[6]現行XD用点数換算表!$C$3,IF(H47="ベスト4",[6]現行XD用点数換算表!$D$3,[6]現行XD用点数換算表!$E$3))))</f>
        <v>0</v>
      </c>
      <c r="J47" s="12"/>
      <c r="K47" s="8">
        <f>IF(J47="",0,IF(J47="優勝",[5]現行XD用点数換算表!$B$4,IF(J47="準優勝",[5]現行XD用点数換算表!$C$4,IF(J47="ベスト4",[5]現行XD用点数換算表!$D$4,IF(J47="ベスト8",[5]現行XD用点数換算表!$E$4,IF(J47="ベスト16",[5]現行XD用点数換算表!$F$4,IF(J47="ベスト32",[5]現行XD用点数換算表!$G$4,"")))))))</f>
        <v>0</v>
      </c>
      <c r="L47" s="12"/>
      <c r="M47" s="8">
        <f>IF(L47="",0,IF(L47="優勝",[6]現行XD用点数換算表!$B$5,IF(L47="準優勝",[6]現行XD用点数換算表!$C$5,IF(L47="ベスト4",[6]現行XD用点数換算表!$D$5,IF(L47="ベスト8",[6]現行XD用点数換算表!$E$5,IF(L47="ベスト16",[6]現行XD用点数換算表!$F$5,IF(L47="ベスト32",[6]現行XD用点数換算表!$G$5,"")))))))</f>
        <v>0</v>
      </c>
      <c r="N47" s="12" t="s">
        <v>5</v>
      </c>
      <c r="O47" s="8">
        <f>IF(N47="",0,IF(N47="優勝",[6]現行XD用点数換算表!$B$6,IF(N47="準優勝",[6]現行XD用点数換算表!$C$6,IF(N47="ベスト4",[6]現行XD用点数換算表!$D$6,IF(N47="ベスト8",[6]現行XD用点数換算表!$E$6,IF(N47="ベスト16",[6]現行XD用点数換算表!$F$6,IF(N47="ベスト32",[6]現行XD用点数換算表!$G$6,"")))))))</f>
        <v>30</v>
      </c>
      <c r="P47" s="12"/>
      <c r="Q47" s="8">
        <f>IF(P47="",0,IF(P47="優勝",[6]現行XD用点数換算表!$B$7,IF(P47="準優勝",[6]現行XD用点数換算表!$C$7,IF(P47="ベスト4",[6]現行XD用点数換算表!$D$7,IF(P47="ベスト8",[6]現行XD用点数換算表!$E$7,[6]現行XD用点数換算表!$F$7)))))</f>
        <v>0</v>
      </c>
      <c r="R47" s="12"/>
      <c r="S47" s="8">
        <f>IF(R47="",0,IF(R47="優勝",[6]現行XD用点数換算表!$B$8,IF(R47="準優勝",[6]現行XD用点数換算表!$C$8,IF(R47="ベスト4",[6]現行XD用点数換算表!$D$8,IF(R47="ベスト8",[6]現行XD用点数換算表!$E$8,[6]現行XD用点数換算表!$F$8)))))</f>
        <v>0</v>
      </c>
      <c r="T47" s="12" t="s">
        <v>3</v>
      </c>
      <c r="U47" s="14">
        <f>IF(T47="",0,IF(T47="優勝",[6]現行XD用点数換算表!$B$13,IF(T47="準優勝",[6]現行XD用点数換算表!$C$13,IF(T47="ベスト4",[6]現行XD用点数換算表!$D$13,[6]現行XD用点数換算表!$E$13))))</f>
        <v>16</v>
      </c>
      <c r="V47" s="12"/>
      <c r="W47" s="8">
        <f>IF(V47="",0,IF(V47="優勝",[6]現行XD用点数換算表!$B$14,IF(V47="準優勝",[6]現行XD用点数換算表!$C$14,IF(V47="ベスト4",[6]現行XD用点数換算表!$D$14,[6]現行XD用点数換算表!$E$14))))</f>
        <v>0</v>
      </c>
      <c r="X47" s="12"/>
      <c r="Y47" s="8">
        <f>IF(X47="",0,IF(X47="優勝",[5]現行XD用点数換算表!$B$15,IF(X47="準優勝",[5]現行XD用点数換算表!$C$15,IF(X47="ベスト4",[5]現行XD用点数換算表!$D$15,IF(X47="ベスト8",[5]現行XD用点数換算表!$E$15,IF(X47="ベスト16",[5]現行XD用点数換算表!$F$15,IF(X47="ベスト32",[5]現行XD用点数換算表!$G$15,"")))))))</f>
        <v>0</v>
      </c>
      <c r="Z47" s="12"/>
      <c r="AA47" s="8">
        <f>IF(Z47="",0,IF(Z47="優勝",[6]現行XD用点数換算表!$B$16,IF(Z47="準優勝",[6]現行XD用点数換算表!$C$16,IF(Z47="ベスト4",[6]現行XD用点数換算表!$D$16,IF(Z47="ベスト8",[6]現行XD用点数換算表!$E$16,IF(Z47="ベスト16",[6]現行XD用点数換算表!$F$16,IF(Z47="ベスト32",[6]現行XD用点数換算表!$G$16,"")))))))</f>
        <v>0</v>
      </c>
      <c r="AB47" s="12"/>
      <c r="AC47" s="8">
        <f>IF(AB47="",0,IF(AB47="優勝",[6]現行XD用点数換算表!$B$17,IF(AB47="準優勝",[6]現行XD用点数換算表!$C$17,IF(AB47="ベスト4",[6]現行XD用点数換算表!$D$17,IF(AB47="ベスト8",[6]現行XD用点数換算表!$E$17,IF(AB47="ベスト16",[6]現行XD用点数換算表!$F$17,IF(AB47="ベスト32",[6]現行XD用点数換算表!$G$17,"")))))))</f>
        <v>0</v>
      </c>
      <c r="AD47" s="12"/>
      <c r="AE47" s="8">
        <f>IF(AD47="",0,IF(AD47="優勝",[6]現行XD用点数換算表!$B$18,IF(AD47="準優勝",[6]現行XD用点数換算表!$C$18,IF(AD47="ベスト4",[6]現行XD用点数換算表!$D$18,IF(AD47="ベスト8",[6]現行XD用点数換算表!$E$18,[6]現行XD用点数換算表!$F$18)))))</f>
        <v>0</v>
      </c>
      <c r="AF47" s="12"/>
      <c r="AG47" s="8">
        <f>IF(AF47="",0,IF(AF47="優勝",[6]現行XD用点数換算表!$B$19,IF(AF47="準優勝",[6]現行XD用点数換算表!$C$19,IF(AF47="ベスト4",[6]現行XD用点数換算表!$D$19,IF(AF47="ベスト8",[6]現行XD用点数換算表!$E$19,[6]現行XD用点数換算表!$F$19)))))</f>
        <v>0</v>
      </c>
      <c r="AH47" s="8">
        <f t="shared" si="1"/>
        <v>46</v>
      </c>
    </row>
    <row r="48" spans="1:34" ht="15" customHeight="1" x14ac:dyDescent="0.55000000000000004">
      <c r="A48" s="12" t="s">
        <v>141</v>
      </c>
      <c r="B48" s="12" t="s">
        <v>43</v>
      </c>
      <c r="C48" s="12">
        <v>1</v>
      </c>
      <c r="D48" s="25" t="s">
        <v>159</v>
      </c>
      <c r="E48" s="26" t="s">
        <v>160</v>
      </c>
      <c r="F48" s="12" t="s">
        <v>3</v>
      </c>
      <c r="G48" s="13">
        <f>IF(F48="",0,IF(F48="優勝",[6]現行XD用点数換算表!$B$2,IF(F48="準優勝",[6]現行XD用点数換算表!$C$2,IF(F48="ベスト4",[6]現行XD用点数換算表!$D$2,[6]現行XD用点数換算表!$E$2))))</f>
        <v>20</v>
      </c>
      <c r="H48" s="12" t="s">
        <v>3</v>
      </c>
      <c r="I48" s="8">
        <f>IF(H48="",0,IF(H48="優勝",[6]現行XD用点数換算表!$B$3,IF(H48="準優勝",[6]現行XD用点数換算表!$C$3,IF(H48="ベスト4",[6]現行XD用点数換算表!$D$3,[6]現行XD用点数換算表!$E$3))))</f>
        <v>30</v>
      </c>
      <c r="J48" s="12"/>
      <c r="K48" s="8">
        <f>IF(J48="",0,IF(J48="優勝",[5]現行XD用点数換算表!$B$4,IF(J48="準優勝",[5]現行XD用点数換算表!$C$4,IF(J48="ベスト4",[5]現行XD用点数換算表!$D$4,IF(J48="ベスト8",[5]現行XD用点数換算表!$E$4,IF(J48="ベスト16",[5]現行XD用点数換算表!$F$4,IF(J48="ベスト32",[5]現行XD用点数換算表!$G$4,"")))))))</f>
        <v>0</v>
      </c>
      <c r="L48" s="12"/>
      <c r="M48" s="8">
        <f>IF(L48="",0,IF(L48="優勝",[6]現行XD用点数換算表!$B$5,IF(L48="準優勝",[6]現行XD用点数換算表!$C$5,IF(L48="ベスト4",[6]現行XD用点数換算表!$D$5,IF(L48="ベスト8",[6]現行XD用点数換算表!$E$5,IF(L48="ベスト16",[6]現行XD用点数換算表!$F$5,IF(L48="ベスト32",[6]現行XD用点数換算表!$G$5,"")))))))</f>
        <v>0</v>
      </c>
      <c r="N48" s="12"/>
      <c r="O48" s="8">
        <f>IF(N48="",0,IF(N48="優勝",[6]現行XD用点数換算表!$B$6,IF(N48="準優勝",[6]現行XD用点数換算表!$C$6,IF(N48="ベスト4",[6]現行XD用点数換算表!$D$6,IF(N48="ベスト8",[6]現行XD用点数換算表!$E$6,IF(N48="ベスト16",[6]現行XD用点数換算表!$F$6,IF(N48="ベスト32",[6]現行XD用点数換算表!$G$6,"")))))))</f>
        <v>0</v>
      </c>
      <c r="P48" s="12"/>
      <c r="Q48" s="8">
        <f>IF(P48="",0,IF(P48="優勝",[6]現行XD用点数換算表!$B$7,IF(P48="準優勝",[6]現行XD用点数換算表!$C$7,IF(P48="ベスト4",[6]現行XD用点数換算表!$D$7,IF(P48="ベスト8",[6]現行XD用点数換算表!$E$7,[6]現行XD用点数換算表!$F$7)))))</f>
        <v>0</v>
      </c>
      <c r="R48" s="12"/>
      <c r="S48" s="8">
        <f>IF(R48="",0,IF(R48="優勝",[6]現行XD用点数換算表!$B$8,IF(R48="準優勝",[6]現行XD用点数換算表!$C$8,IF(R48="ベスト4",[6]現行XD用点数換算表!$D$8,IF(R48="ベスト8",[6]現行XD用点数換算表!$E$8,[6]現行XD用点数換算表!$F$8)))))</f>
        <v>0</v>
      </c>
      <c r="T48" s="12" t="s">
        <v>3</v>
      </c>
      <c r="U48" s="14">
        <f>IF(T48="",0,IF(T48="優勝",[6]現行XD用点数換算表!$B$13,IF(T48="準優勝",[6]現行XD用点数換算表!$C$13,IF(T48="ベスト4",[6]現行XD用点数換算表!$D$13,[6]現行XD用点数換算表!$E$13))))</f>
        <v>16</v>
      </c>
      <c r="V48" s="12"/>
      <c r="W48" s="8">
        <f>IF(V48="",0,IF(V48="優勝",[6]現行XD用点数換算表!$B$14,IF(V48="準優勝",[6]現行XD用点数換算表!$C$14,IF(V48="ベスト4",[6]現行XD用点数換算表!$D$14,[6]現行XD用点数換算表!$E$14))))</f>
        <v>0</v>
      </c>
      <c r="X48" s="12"/>
      <c r="Y48" s="8">
        <f>IF(X48="",0,IF(X48="優勝",[5]現行XD用点数換算表!$B$15,IF(X48="準優勝",[5]現行XD用点数換算表!$C$15,IF(X48="ベスト4",[5]現行XD用点数換算表!$D$15,IF(X48="ベスト8",[5]現行XD用点数換算表!$E$15,IF(X48="ベスト16",[5]現行XD用点数換算表!$F$15,IF(X48="ベスト32",[5]現行XD用点数換算表!$G$15,"")))))))</f>
        <v>0</v>
      </c>
      <c r="Z48" s="12"/>
      <c r="AA48" s="8">
        <f>IF(Z48="",0,IF(Z48="優勝",[6]現行XD用点数換算表!$B$16,IF(Z48="準優勝",[6]現行XD用点数換算表!$C$16,IF(Z48="ベスト4",[6]現行XD用点数換算表!$D$16,IF(Z48="ベスト8",[6]現行XD用点数換算表!$E$16,IF(Z48="ベスト16",[6]現行XD用点数換算表!$F$16,IF(Z48="ベスト32",[6]現行XD用点数換算表!$G$16,"")))))))</f>
        <v>0</v>
      </c>
      <c r="AB48" s="12"/>
      <c r="AC48" s="8">
        <f>IF(AB48="",0,IF(AB48="優勝",[6]現行XD用点数換算表!$B$17,IF(AB48="準優勝",[6]現行XD用点数換算表!$C$17,IF(AB48="ベスト4",[6]現行XD用点数換算表!$D$17,IF(AB48="ベスト8",[6]現行XD用点数換算表!$E$17,IF(AB48="ベスト16",[6]現行XD用点数換算表!$F$17,IF(AB48="ベスト32",[6]現行XD用点数換算表!$G$17,"")))))))</f>
        <v>0</v>
      </c>
      <c r="AD48" s="12"/>
      <c r="AE48" s="8">
        <f>IF(AD48="",0,IF(AD48="優勝",[6]現行XD用点数換算表!$B$18,IF(AD48="準優勝",[6]現行XD用点数換算表!$C$18,IF(AD48="ベスト4",[6]現行XD用点数換算表!$D$18,IF(AD48="ベスト8",[6]現行XD用点数換算表!$E$18,[6]現行XD用点数換算表!$F$18)))))</f>
        <v>0</v>
      </c>
      <c r="AF48" s="12"/>
      <c r="AG48" s="8">
        <f>IF(AF48="",0,IF(AF48="優勝",[6]現行XD用点数換算表!$B$19,IF(AF48="準優勝",[6]現行XD用点数換算表!$C$19,IF(AF48="ベスト4",[6]現行XD用点数換算表!$D$19,IF(AF48="ベスト8",[6]現行XD用点数換算表!$E$19,[6]現行XD用点数換算表!$F$19)))))</f>
        <v>0</v>
      </c>
      <c r="AH48" s="8">
        <f t="shared" si="1"/>
        <v>46</v>
      </c>
    </row>
    <row r="49" spans="1:34" ht="15" customHeight="1" x14ac:dyDescent="0.55000000000000004">
      <c r="A49" s="12" t="s">
        <v>142</v>
      </c>
      <c r="B49" s="12" t="s">
        <v>52</v>
      </c>
      <c r="C49" s="12">
        <v>4</v>
      </c>
      <c r="D49" s="25" t="s">
        <v>159</v>
      </c>
      <c r="E49" s="26" t="s">
        <v>160</v>
      </c>
      <c r="F49" s="12"/>
      <c r="G49" s="13">
        <f>IF(F49="",0,IF(F49="優勝",[6]現行XD用点数換算表!$B$2,IF(F49="準優勝",[6]現行XD用点数換算表!$C$2,IF(F49="ベスト4",[6]現行XD用点数換算表!$D$2,[6]現行XD用点数換算表!$E$2))))</f>
        <v>0</v>
      </c>
      <c r="H49" s="12"/>
      <c r="I49" s="8">
        <f>IF(H49="",0,IF(H49="優勝",[6]現行XD用点数換算表!$B$3,IF(H49="準優勝",[6]現行XD用点数換算表!$C$3,IF(H49="ベスト4",[6]現行XD用点数換算表!$D$3,[6]現行XD用点数換算表!$E$3))))</f>
        <v>0</v>
      </c>
      <c r="J49" s="12"/>
      <c r="K49" s="8">
        <f>IF(J49="",0,IF(J49="優勝",[5]現行XD用点数換算表!$B$4,IF(J49="準優勝",[5]現行XD用点数換算表!$C$4,IF(J49="ベスト4",[5]現行XD用点数換算表!$D$4,IF(J49="ベスト8",[5]現行XD用点数換算表!$E$4,IF(J49="ベスト16",[5]現行XD用点数換算表!$F$4,IF(J49="ベスト32",[5]現行XD用点数換算表!$G$4,"")))))))</f>
        <v>0</v>
      </c>
      <c r="L49" s="12" t="s">
        <v>4</v>
      </c>
      <c r="M49" s="8">
        <f>IF(L49="",0,IF(L49="優勝",[6]現行XD用点数換算表!$B$5,IF(L49="準優勝",[6]現行XD用点数換算表!$C$5,IF(L49="ベスト4",[6]現行XD用点数換算表!$D$5,IF(L49="ベスト8",[6]現行XD用点数換算表!$E$5,IF(L49="ベスト16",[6]現行XD用点数換算表!$F$5,IF(L49="ベスト32",[6]現行XD用点数換算表!$G$5,"")))))))</f>
        <v>40</v>
      </c>
      <c r="N49" s="12"/>
      <c r="O49" s="8">
        <f>IF(N49="",0,IF(N49="優勝",[6]現行XD用点数換算表!$B$6,IF(N49="準優勝",[6]現行XD用点数換算表!$C$6,IF(N49="ベスト4",[6]現行XD用点数換算表!$D$6,IF(N49="ベスト8",[6]現行XD用点数換算表!$E$6,IF(N49="ベスト16",[6]現行XD用点数換算表!$F$6,IF(N49="ベスト32",[6]現行XD用点数換算表!$G$6,"")))))))</f>
        <v>0</v>
      </c>
      <c r="P49" s="12"/>
      <c r="Q49" s="8">
        <f>IF(P49="",0,IF(P49="優勝",[6]現行XD用点数換算表!$B$7,IF(P49="準優勝",[6]現行XD用点数換算表!$C$7,IF(P49="ベスト4",[6]現行XD用点数換算表!$D$7,IF(P49="ベスト8",[6]現行XD用点数換算表!$E$7,[6]現行XD用点数換算表!$F$7)))))</f>
        <v>0</v>
      </c>
      <c r="R49" s="12"/>
      <c r="S49" s="8">
        <f>IF(R49="",0,IF(R49="優勝",[6]現行XD用点数換算表!$B$8,IF(R49="準優勝",[6]現行XD用点数換算表!$C$8,IF(R49="ベスト4",[6]現行XD用点数換算表!$D$8,IF(R49="ベスト8",[6]現行XD用点数換算表!$E$8,[6]現行XD用点数換算表!$F$8)))))</f>
        <v>0</v>
      </c>
      <c r="T49" s="12"/>
      <c r="U49" s="14">
        <f>IF(T49="",0,IF(T49="優勝",[6]現行XD用点数換算表!$B$13,IF(T49="準優勝",[6]現行XD用点数換算表!$C$13,IF(T49="ベスト4",[6]現行XD用点数換算表!$D$13,[6]現行XD用点数換算表!$E$13))))</f>
        <v>0</v>
      </c>
      <c r="V49" s="12"/>
      <c r="W49" s="8">
        <f>IF(V49="",0,IF(V49="優勝",[6]現行XD用点数換算表!$B$14,IF(V49="準優勝",[6]現行XD用点数換算表!$C$14,IF(V49="ベスト4",[6]現行XD用点数換算表!$D$14,[6]現行XD用点数換算表!$E$14))))</f>
        <v>0</v>
      </c>
      <c r="X49" s="12"/>
      <c r="Y49" s="8">
        <f>IF(X49="",0,IF(X49="優勝",[5]現行XD用点数換算表!$B$15,IF(X49="準優勝",[5]現行XD用点数換算表!$C$15,IF(X49="ベスト4",[5]現行XD用点数換算表!$D$15,IF(X49="ベスト8",[5]現行XD用点数換算表!$E$15,IF(X49="ベスト16",[5]現行XD用点数換算表!$F$15,IF(X49="ベスト32",[5]現行XD用点数換算表!$G$15,"")))))))</f>
        <v>0</v>
      </c>
      <c r="Z49" s="12"/>
      <c r="AA49" s="8">
        <f>IF(Z49="",0,IF(Z49="優勝",[6]現行XD用点数換算表!$B$16,IF(Z49="準優勝",[6]現行XD用点数換算表!$C$16,IF(Z49="ベスト4",[6]現行XD用点数換算表!$D$16,IF(Z49="ベスト8",[6]現行XD用点数換算表!$E$16,IF(Z49="ベスト16",[6]現行XD用点数換算表!$F$16,IF(Z49="ベスト32",[6]現行XD用点数換算表!$G$16,"")))))))</f>
        <v>0</v>
      </c>
      <c r="AB49" s="12"/>
      <c r="AC49" s="8">
        <f>IF(AB49="",0,IF(AB49="優勝",[6]現行XD用点数換算表!$B$17,IF(AB49="準優勝",[6]現行XD用点数換算表!$C$17,IF(AB49="ベスト4",[6]現行XD用点数換算表!$D$17,IF(AB49="ベスト8",[6]現行XD用点数換算表!$E$17,IF(AB49="ベスト16",[6]現行XD用点数換算表!$F$17,IF(AB49="ベスト32",[6]現行XD用点数換算表!$G$17,"")))))))</f>
        <v>0</v>
      </c>
      <c r="AD49" s="12"/>
      <c r="AE49" s="8">
        <f>IF(AD49="",0,IF(AD49="優勝",[6]現行XD用点数換算表!$B$18,IF(AD49="準優勝",[6]現行XD用点数換算表!$C$18,IF(AD49="ベスト4",[6]現行XD用点数換算表!$D$18,IF(AD49="ベスト8",[6]現行XD用点数換算表!$E$18,[6]現行XD用点数換算表!$F$18)))))</f>
        <v>0</v>
      </c>
      <c r="AF49" s="12"/>
      <c r="AG49" s="8">
        <f>IF(AF49="",0,IF(AF49="優勝",[6]現行XD用点数換算表!$B$19,IF(AF49="準優勝",[6]現行XD用点数換算表!$C$19,IF(AF49="ベスト4",[6]現行XD用点数換算表!$D$19,IF(AF49="ベスト8",[6]現行XD用点数換算表!$E$19,[6]現行XD用点数換算表!$F$19)))))</f>
        <v>0</v>
      </c>
      <c r="AH49" s="8">
        <f t="shared" si="1"/>
        <v>40</v>
      </c>
    </row>
    <row r="50" spans="1:34" ht="15" customHeight="1" x14ac:dyDescent="0.55000000000000004">
      <c r="A50" s="12" t="s">
        <v>143</v>
      </c>
      <c r="B50" s="12" t="s">
        <v>130</v>
      </c>
      <c r="C50" s="12">
        <v>2</v>
      </c>
      <c r="D50" s="25" t="s">
        <v>159</v>
      </c>
      <c r="E50" s="26" t="s">
        <v>160</v>
      </c>
      <c r="F50" s="12"/>
      <c r="G50" s="13">
        <f>IF(F50="",0,IF(F50="優勝",[6]現行XD用点数換算表!$B$2,IF(F50="準優勝",[6]現行XD用点数換算表!$C$2,IF(F50="ベスト4",[6]現行XD用点数換算表!$D$2,[6]現行XD用点数換算表!$E$2))))</f>
        <v>0</v>
      </c>
      <c r="H50" s="12"/>
      <c r="I50" s="8">
        <f>IF(H50="",0,IF(H50="優勝",[6]現行XD用点数換算表!$B$3,IF(H50="準優勝",[6]現行XD用点数換算表!$C$3,IF(H50="ベスト4",[6]現行XD用点数換算表!$D$3,[6]現行XD用点数換算表!$E$3))))</f>
        <v>0</v>
      </c>
      <c r="J50" s="12"/>
      <c r="K50" s="8">
        <f>IF(J50="",0,IF(J50="優勝",[5]現行XD用点数換算表!$B$4,IF(J50="準優勝",[5]現行XD用点数換算表!$C$4,IF(J50="ベスト4",[5]現行XD用点数換算表!$D$4,IF(J50="ベスト8",[5]現行XD用点数換算表!$E$4,IF(J50="ベスト16",[5]現行XD用点数換算表!$F$4,IF(J50="ベスト32",[5]現行XD用点数換算表!$G$4,"")))))))</f>
        <v>0</v>
      </c>
      <c r="L50" s="12"/>
      <c r="M50" s="8">
        <f>IF(L50="",0,IF(L50="優勝",[6]現行XD用点数換算表!$B$5,IF(L50="準優勝",[6]現行XD用点数換算表!$C$5,IF(L50="ベスト4",[6]現行XD用点数換算表!$D$5,IF(L50="ベスト8",[6]現行XD用点数換算表!$E$5,IF(L50="ベスト16",[6]現行XD用点数換算表!$F$5,IF(L50="ベスト32",[6]現行XD用点数換算表!$G$5,"")))))))</f>
        <v>0</v>
      </c>
      <c r="N50" s="12"/>
      <c r="O50" s="8">
        <f>IF(N50="",0,IF(N50="優勝",[6]現行XD用点数換算表!$B$6,IF(N50="準優勝",[6]現行XD用点数換算表!$C$6,IF(N50="ベスト4",[6]現行XD用点数換算表!$D$6,IF(N50="ベスト8",[6]現行XD用点数換算表!$E$6,IF(N50="ベスト16",[6]現行XD用点数換算表!$F$6,IF(N50="ベスト32",[6]現行XD用点数換算表!$G$6,"")))))))</f>
        <v>0</v>
      </c>
      <c r="P50" s="12"/>
      <c r="Q50" s="8">
        <f>IF(P50="",0,IF(P50="優勝",[6]現行XD用点数換算表!$B$7,IF(P50="準優勝",[6]現行XD用点数換算表!$C$7,IF(P50="ベスト4",[6]現行XD用点数換算表!$D$7,IF(P50="ベスト8",[6]現行XD用点数換算表!$E$7,[6]現行XD用点数換算表!$F$7)))))</f>
        <v>0</v>
      </c>
      <c r="R50" s="12"/>
      <c r="S50" s="8">
        <f>IF(R50="",0,IF(R50="優勝",[6]現行XD用点数換算表!$B$8,IF(R50="準優勝",[6]現行XD用点数換算表!$C$8,IF(R50="ベスト4",[6]現行XD用点数換算表!$D$8,IF(R50="ベスト8",[6]現行XD用点数換算表!$E$8,[6]現行XD用点数換算表!$F$8)))))</f>
        <v>0</v>
      </c>
      <c r="T50" s="12" t="s">
        <v>2</v>
      </c>
      <c r="U50" s="14">
        <f>IF(T50="",0,IF(T50="優勝",[6]現行XD用点数換算表!$B$13,IF(T50="準優勝",[6]現行XD用点数換算表!$C$13,IF(T50="ベスト4",[6]現行XD用点数換算表!$D$13,[6]現行XD用点数換算表!$E$13))))</f>
        <v>40</v>
      </c>
      <c r="V50" s="12"/>
      <c r="W50" s="8">
        <f>IF(V50="",0,IF(V50="優勝",[6]現行XD用点数換算表!$B$14,IF(V50="準優勝",[6]現行XD用点数換算表!$C$14,IF(V50="ベスト4",[6]現行XD用点数換算表!$D$14,[6]現行XD用点数換算表!$E$14))))</f>
        <v>0</v>
      </c>
      <c r="X50" s="12"/>
      <c r="Y50" s="8">
        <f>IF(X50="",0,IF(X50="優勝",[5]現行XD用点数換算表!$B$15,IF(X50="準優勝",[5]現行XD用点数換算表!$C$15,IF(X50="ベスト4",[5]現行XD用点数換算表!$D$15,IF(X50="ベスト8",[5]現行XD用点数換算表!$E$15,IF(X50="ベスト16",[5]現行XD用点数換算表!$F$15,IF(X50="ベスト32",[5]現行XD用点数換算表!$G$15,"")))))))</f>
        <v>0</v>
      </c>
      <c r="Z50" s="12"/>
      <c r="AA50" s="8">
        <f>IF(Z50="",0,IF(Z50="優勝",[6]現行XD用点数換算表!$B$16,IF(Z50="準優勝",[6]現行XD用点数換算表!$C$16,IF(Z50="ベスト4",[6]現行XD用点数換算表!$D$16,IF(Z50="ベスト8",[6]現行XD用点数換算表!$E$16,IF(Z50="ベスト16",[6]現行XD用点数換算表!$F$16,IF(Z50="ベスト32",[6]現行XD用点数換算表!$G$16,"")))))))</f>
        <v>0</v>
      </c>
      <c r="AB50" s="12"/>
      <c r="AC50" s="8">
        <f>IF(AB50="",0,IF(AB50="優勝",[6]現行XD用点数換算表!$B$17,IF(AB50="準優勝",[6]現行XD用点数換算表!$C$17,IF(AB50="ベスト4",[6]現行XD用点数換算表!$D$17,IF(AB50="ベスト8",[6]現行XD用点数換算表!$E$17,IF(AB50="ベスト16",[6]現行XD用点数換算表!$F$17,IF(AB50="ベスト32",[6]現行XD用点数換算表!$G$17,"")))))))</f>
        <v>0</v>
      </c>
      <c r="AD50" s="12"/>
      <c r="AE50" s="8">
        <f>IF(AD50="",0,IF(AD50="優勝",[6]現行XD用点数換算表!$B$18,IF(AD50="準優勝",[6]現行XD用点数換算表!$C$18,IF(AD50="ベスト4",[6]現行XD用点数換算表!$D$18,IF(AD50="ベスト8",[6]現行XD用点数換算表!$E$18,[6]現行XD用点数換算表!$F$18)))))</f>
        <v>0</v>
      </c>
      <c r="AF50" s="12"/>
      <c r="AG50" s="8">
        <f>IF(AF50="",0,IF(AF50="優勝",[6]現行XD用点数換算表!$B$19,IF(AF50="準優勝",[6]現行XD用点数換算表!$C$19,IF(AF50="ベスト4",[6]現行XD用点数換算表!$D$19,IF(AF50="ベスト8",[6]現行XD用点数換算表!$E$19,[6]現行XD用点数換算表!$F$19)))))</f>
        <v>0</v>
      </c>
      <c r="AH50" s="8">
        <f t="shared" si="1"/>
        <v>40</v>
      </c>
    </row>
    <row r="51" spans="1:34" ht="15" customHeight="1" x14ac:dyDescent="0.55000000000000004">
      <c r="A51" s="12" t="s">
        <v>216</v>
      </c>
      <c r="B51" s="12" t="s">
        <v>205</v>
      </c>
      <c r="C51" s="12">
        <v>3</v>
      </c>
      <c r="D51" s="29" t="s">
        <v>200</v>
      </c>
      <c r="E51" s="11" t="s">
        <v>34</v>
      </c>
      <c r="F51" s="12"/>
      <c r="G51" s="13">
        <f>IF(F51="",0,IF(F51="優勝",[1]現行XD用点数換算表!$B$2,IF(F51="準優勝",[1]現行XD用点数換算表!$C$2,IF(F51="ベスト4",[1]現行XD用点数換算表!$D$2,[1]現行XD用点数換算表!$E$2))))</f>
        <v>0</v>
      </c>
      <c r="H51" s="12"/>
      <c r="I51" s="8">
        <f>IF(H51="",0,IF(H51="優勝",[1]現行XD用点数換算表!$B$3,IF(H51="準優勝",[1]現行XD用点数換算表!$C$3,IF(H51="ベスト4",[1]現行XD用点数換算表!$D$3,[1]現行XD用点数換算表!$E$3))))</f>
        <v>0</v>
      </c>
      <c r="J51" s="12"/>
      <c r="K51" s="8">
        <f>IF(J51="",0,IF(J51="優勝",[2]現行XD用点数換算表!$B$4,IF(J51="準優勝",[2]現行XD用点数換算表!$C$4,IF(J51="ベスト4",[2]現行XD用点数換算表!$D$4,IF(J51="ベスト8",[2]現行XD用点数換算表!$E$4,IF(J51="ベスト16",[2]現行XD用点数換算表!$F$4,IF(J51="ベスト32",[2]現行XD用点数換算表!$G$4,"")))))))</f>
        <v>0</v>
      </c>
      <c r="L51" s="12" t="s">
        <v>4</v>
      </c>
      <c r="M51" s="8">
        <f>IF(L51="",0,IF(L51="優勝",[1]現行XD用点数換算表!$B$5,IF(L51="準優勝",[1]現行XD用点数換算表!$C$5,IF(L51="ベスト4",[1]現行XD用点数換算表!$D$5,IF(L51="ベスト8",[1]現行XD用点数換算表!$E$5,IF(L51="ベスト16",[1]現行XD用点数換算表!$F$5,IF(L51="ベスト32",[1]現行XD用点数換算表!$G$5,"")))))))</f>
        <v>40</v>
      </c>
      <c r="N51" s="12"/>
      <c r="O51" s="8">
        <f>IF(N51="",0,IF(N51="優勝",[1]現行XD用点数換算表!$B$6,IF(N51="準優勝",[1]現行XD用点数換算表!$C$6,IF(N51="ベスト4",[1]現行XD用点数換算表!$D$6,IF(N51="ベスト8",[1]現行XD用点数換算表!$E$6,IF(N51="ベスト16",[1]現行XD用点数換算表!$F$6,IF(N51="ベスト32",[1]現行XD用点数換算表!$G$6,"")))))))</f>
        <v>0</v>
      </c>
      <c r="P51" s="12"/>
      <c r="Q51" s="8">
        <f>IF(P51="",0,IF(P51="優勝",[1]現行XD用点数換算表!$B$7,IF(P51="準優勝",[1]現行XD用点数換算表!$C$7,IF(P51="ベスト4",[1]現行XD用点数換算表!$D$7,IF(P51="ベスト8",[1]現行XD用点数換算表!$E$7,[1]現行XD用点数換算表!$F$7)))))</f>
        <v>0</v>
      </c>
      <c r="R51" s="12"/>
      <c r="S51" s="8">
        <f>IF(R51="",0,IF(R51="優勝",[1]現行XD用点数換算表!$B$8,IF(R51="準優勝",[1]現行XD用点数換算表!$C$8,IF(R51="ベスト4",[1]現行XD用点数換算表!$D$8,IF(R51="ベスト8",[1]現行XD用点数換算表!$E$8,[1]現行XD用点数換算表!$F$8)))))</f>
        <v>0</v>
      </c>
      <c r="T51" s="12"/>
      <c r="U51" s="14">
        <f>IF(T51="",0,IF(T51="優勝",[1]現行XD用点数換算表!$B$13,IF(T51="準優勝",[1]現行XD用点数換算表!$C$13,IF(T51="ベスト4",[1]現行XD用点数換算表!$D$13,[1]現行XD用点数換算表!$E$13))))</f>
        <v>0</v>
      </c>
      <c r="V51" s="12"/>
      <c r="W51" s="8">
        <f>IF(V51="",0,IF(V51="優勝",[1]現行XD用点数換算表!$B$14,IF(V51="準優勝",[1]現行XD用点数換算表!$C$14,IF(V51="ベスト4",[1]現行XD用点数換算表!$D$14,[1]現行XD用点数換算表!$E$14))))</f>
        <v>0</v>
      </c>
      <c r="X51" s="12"/>
      <c r="Y51" s="8">
        <f>IF(X51="",0,IF(X51="優勝",[2]現行XD用点数換算表!$B$15,IF(X51="準優勝",[2]現行XD用点数換算表!$C$15,IF(X51="ベスト4",[2]現行XD用点数換算表!$D$15,IF(X51="ベスト8",[2]現行XD用点数換算表!$E$15,IF(X51="ベスト16",[2]現行XD用点数換算表!$F$15,IF(X51="ベスト32",[2]現行XD用点数換算表!$G$15,"")))))))</f>
        <v>0</v>
      </c>
      <c r="Z51" s="12"/>
      <c r="AA51" s="8">
        <f>IF(Z51="",0,IF(Z51="優勝",[1]現行XD用点数換算表!$B$16,IF(Z51="準優勝",[1]現行XD用点数換算表!$C$16,IF(Z51="ベスト4",[1]現行XD用点数換算表!$D$16,IF(Z51="ベスト8",[1]現行XD用点数換算表!$E$16,IF(Z51="ベスト16",[1]現行XD用点数換算表!$F$16,IF(Z51="ベスト32",[1]現行XD用点数換算表!$G$16,"")))))))</f>
        <v>0</v>
      </c>
      <c r="AB51" s="12"/>
      <c r="AC51" s="8">
        <f>IF(AB51="",0,IF(AB51="優勝",[1]現行XD用点数換算表!$B$17,IF(AB51="準優勝",[1]現行XD用点数換算表!$C$17,IF(AB51="ベスト4",[1]現行XD用点数換算表!$D$17,IF(AB51="ベスト8",[1]現行XD用点数換算表!$E$17,IF(AB51="ベスト16",[1]現行XD用点数換算表!$F$17,IF(AB51="ベスト32",[1]現行XD用点数換算表!$G$17,"")))))))</f>
        <v>0</v>
      </c>
      <c r="AD51" s="12"/>
      <c r="AE51" s="8">
        <f>IF(AD51="",0,IF(AD51="優勝",[1]現行XD用点数換算表!$B$18,IF(AD51="準優勝",[1]現行XD用点数換算表!$C$18,IF(AD51="ベスト4",[1]現行XD用点数換算表!$D$18,IF(AD51="ベスト8",[1]現行XD用点数換算表!$E$18,[1]現行XD用点数換算表!$F$18)))))</f>
        <v>0</v>
      </c>
      <c r="AF51" s="12"/>
      <c r="AG51" s="8">
        <f>IF(AF51="",0,IF(AF51="優勝",[1]現行XD用点数換算表!$B$19,IF(AF51="準優勝",[1]現行XD用点数換算表!$C$19,IF(AF51="ベスト4",[1]現行XD用点数換算表!$D$19,IF(AF51="ベスト8",[1]現行XD用点数換算表!$E$19,[1]現行XD用点数換算表!$F$19)))))</f>
        <v>0</v>
      </c>
      <c r="AH51" s="8">
        <f t="shared" si="1"/>
        <v>40</v>
      </c>
    </row>
    <row r="52" spans="1:34" ht="15" customHeight="1" x14ac:dyDescent="0.55000000000000004">
      <c r="A52" s="12" t="s">
        <v>217</v>
      </c>
      <c r="B52" s="12" t="s">
        <v>190</v>
      </c>
      <c r="C52" s="12">
        <v>2</v>
      </c>
      <c r="D52" s="29" t="s">
        <v>200</v>
      </c>
      <c r="E52" s="11" t="s">
        <v>34</v>
      </c>
      <c r="F52" s="12"/>
      <c r="G52" s="13">
        <f>IF(F52="",0,IF(F52="優勝",[1]現行XD用点数換算表!$B$2,IF(F52="準優勝",[1]現行XD用点数換算表!$C$2,IF(F52="ベスト4",[1]現行XD用点数換算表!$D$2,[1]現行XD用点数換算表!$E$2))))</f>
        <v>0</v>
      </c>
      <c r="H52" s="12"/>
      <c r="I52" s="8">
        <f>IF(H52="",0,IF(H52="優勝",[1]現行XD用点数換算表!$B$3,IF(H52="準優勝",[1]現行XD用点数換算表!$C$3,IF(H52="ベスト4",[1]現行XD用点数換算表!$D$3,[1]現行XD用点数換算表!$E$3))))</f>
        <v>0</v>
      </c>
      <c r="J52" s="12"/>
      <c r="K52" s="8">
        <f>IF(J52="",0,IF(J52="優勝",[2]現行XD用点数換算表!$B$4,IF(J52="準優勝",[2]現行XD用点数換算表!$C$4,IF(J52="ベスト4",[2]現行XD用点数換算表!$D$4,IF(J52="ベスト8",[2]現行XD用点数換算表!$E$4,IF(J52="ベスト16",[2]現行XD用点数換算表!$F$4,IF(J52="ベスト32",[2]現行XD用点数換算表!$G$4,"")))))))</f>
        <v>0</v>
      </c>
      <c r="L52" s="12" t="s">
        <v>4</v>
      </c>
      <c r="M52" s="8">
        <f>IF(L52="",0,IF(L52="優勝",[1]現行XD用点数換算表!$B$5,IF(L52="準優勝",[1]現行XD用点数換算表!$C$5,IF(L52="ベスト4",[1]現行XD用点数換算表!$D$5,IF(L52="ベスト8",[1]現行XD用点数換算表!$E$5,IF(L52="ベスト16",[1]現行XD用点数換算表!$F$5,IF(L52="ベスト32",[1]現行XD用点数換算表!$G$5,"")))))))</f>
        <v>40</v>
      </c>
      <c r="N52" s="12"/>
      <c r="O52" s="8">
        <f>IF(N52="",0,IF(N52="優勝",[1]現行XD用点数換算表!$B$6,IF(N52="準優勝",[1]現行XD用点数換算表!$C$6,IF(N52="ベスト4",[1]現行XD用点数換算表!$D$6,IF(N52="ベスト8",[1]現行XD用点数換算表!$E$6,IF(N52="ベスト16",[1]現行XD用点数換算表!$F$6,IF(N52="ベスト32",[1]現行XD用点数換算表!$G$6,"")))))))</f>
        <v>0</v>
      </c>
      <c r="P52" s="12"/>
      <c r="Q52" s="8">
        <f>IF(P52="",0,IF(P52="優勝",[1]現行XD用点数換算表!$B$7,IF(P52="準優勝",[1]現行XD用点数換算表!$C$7,IF(P52="ベスト4",[1]現行XD用点数換算表!$D$7,IF(P52="ベスト8",[1]現行XD用点数換算表!$E$7,[1]現行XD用点数換算表!$F$7)))))</f>
        <v>0</v>
      </c>
      <c r="R52" s="12"/>
      <c r="S52" s="8">
        <f>IF(R52="",0,IF(R52="優勝",[1]現行XD用点数換算表!$B$8,IF(R52="準優勝",[1]現行XD用点数換算表!$C$8,IF(R52="ベスト4",[1]現行XD用点数換算表!$D$8,IF(R52="ベスト8",[1]現行XD用点数換算表!$E$8,[1]現行XD用点数換算表!$F$8)))))</f>
        <v>0</v>
      </c>
      <c r="T52" s="12"/>
      <c r="U52" s="14">
        <f>IF(T52="",0,IF(T52="優勝",[1]現行XD用点数換算表!$B$13,IF(T52="準優勝",[1]現行XD用点数換算表!$C$13,IF(T52="ベスト4",[1]現行XD用点数換算表!$D$13,[1]現行XD用点数換算表!$E$13))))</f>
        <v>0</v>
      </c>
      <c r="V52" s="12"/>
      <c r="W52" s="8">
        <f>IF(V52="",0,IF(V52="優勝",[1]現行XD用点数換算表!$B$14,IF(V52="準優勝",[1]現行XD用点数換算表!$C$14,IF(V52="ベスト4",[1]現行XD用点数換算表!$D$14,[1]現行XD用点数換算表!$E$14))))</f>
        <v>0</v>
      </c>
      <c r="X52" s="12"/>
      <c r="Y52" s="8">
        <f>IF(X52="",0,IF(X52="優勝",[2]現行XD用点数換算表!$B$15,IF(X52="準優勝",[2]現行XD用点数換算表!$C$15,IF(X52="ベスト4",[2]現行XD用点数換算表!$D$15,IF(X52="ベスト8",[2]現行XD用点数換算表!$E$15,IF(X52="ベスト16",[2]現行XD用点数換算表!$F$15,IF(X52="ベスト32",[2]現行XD用点数換算表!$G$15,"")))))))</f>
        <v>0</v>
      </c>
      <c r="Z52" s="12"/>
      <c r="AA52" s="8">
        <f>IF(Z52="",0,IF(Z52="優勝",[1]現行XD用点数換算表!$B$16,IF(Z52="準優勝",[1]現行XD用点数換算表!$C$16,IF(Z52="ベスト4",[1]現行XD用点数換算表!$D$16,IF(Z52="ベスト8",[1]現行XD用点数換算表!$E$16,IF(Z52="ベスト16",[1]現行XD用点数換算表!$F$16,IF(Z52="ベスト32",[1]現行XD用点数換算表!$G$16,"")))))))</f>
        <v>0</v>
      </c>
      <c r="AB52" s="12"/>
      <c r="AC52" s="8">
        <f>IF(AB52="",0,IF(AB52="優勝",[1]現行XD用点数換算表!$B$17,IF(AB52="準優勝",[1]現行XD用点数換算表!$C$17,IF(AB52="ベスト4",[1]現行XD用点数換算表!$D$17,IF(AB52="ベスト8",[1]現行XD用点数換算表!$E$17,IF(AB52="ベスト16",[1]現行XD用点数換算表!$F$17,IF(AB52="ベスト32",[1]現行XD用点数換算表!$G$17,"")))))))</f>
        <v>0</v>
      </c>
      <c r="AD52" s="12"/>
      <c r="AE52" s="8">
        <f>IF(AD52="",0,IF(AD52="優勝",[1]現行XD用点数換算表!$B$18,IF(AD52="準優勝",[1]現行XD用点数換算表!$C$18,IF(AD52="ベスト4",[1]現行XD用点数換算表!$D$18,IF(AD52="ベスト8",[1]現行XD用点数換算表!$E$18,[1]現行XD用点数換算表!$F$18)))))</f>
        <v>0</v>
      </c>
      <c r="AF52" s="12"/>
      <c r="AG52" s="8">
        <f>IF(AF52="",0,IF(AF52="優勝",[1]現行XD用点数換算表!$B$19,IF(AF52="準優勝",[1]現行XD用点数換算表!$C$19,IF(AF52="ベスト4",[1]現行XD用点数換算表!$D$19,IF(AF52="ベスト8",[1]現行XD用点数換算表!$E$19,[1]現行XD用点数換算表!$F$19)))))</f>
        <v>0</v>
      </c>
      <c r="AH52" s="8">
        <f t="shared" si="1"/>
        <v>40</v>
      </c>
    </row>
    <row r="53" spans="1:34" ht="15" customHeight="1" x14ac:dyDescent="0.55000000000000004">
      <c r="A53" s="12" t="s">
        <v>218</v>
      </c>
      <c r="B53" s="12" t="s">
        <v>195</v>
      </c>
      <c r="C53" s="12">
        <v>2</v>
      </c>
      <c r="D53" s="29" t="s">
        <v>200</v>
      </c>
      <c r="E53" s="11" t="s">
        <v>34</v>
      </c>
      <c r="F53" s="12"/>
      <c r="G53" s="13">
        <f>IF(F53="",0,IF(F53="優勝",[1]現行XD用点数換算表!$B$2,IF(F53="準優勝",[1]現行XD用点数換算表!$C$2,IF(F53="ベスト4",[1]現行XD用点数換算表!$D$2,[1]現行XD用点数換算表!$E$2))))</f>
        <v>0</v>
      </c>
      <c r="H53" s="12"/>
      <c r="I53" s="8">
        <f>IF(H53="",0,IF(H53="優勝",[1]現行XD用点数換算表!$B$3,IF(H53="準優勝",[1]現行XD用点数換算表!$C$3,IF(H53="ベスト4",[1]現行XD用点数換算表!$D$3,[1]現行XD用点数換算表!$E$3))))</f>
        <v>0</v>
      </c>
      <c r="J53" s="12"/>
      <c r="K53" s="8">
        <f>IF(J53="",0,IF(J53="優勝",[2]現行XD用点数換算表!$B$4,IF(J53="準優勝",[2]現行XD用点数換算表!$C$4,IF(J53="ベスト4",[2]現行XD用点数換算表!$D$4,IF(J53="ベスト8",[2]現行XD用点数換算表!$E$4,IF(J53="ベスト16",[2]現行XD用点数換算表!$F$4,IF(J53="ベスト32",[2]現行XD用点数換算表!$G$4,"")))))))</f>
        <v>0</v>
      </c>
      <c r="L53" s="12" t="s">
        <v>5</v>
      </c>
      <c r="M53" s="8">
        <f>IF(L53="",0,IF(L53="優勝",[1]現行XD用点数換算表!$B$5,IF(L53="準優勝",[1]現行XD用点数換算表!$C$5,IF(L53="ベスト4",[1]現行XD用点数換算表!$D$5,IF(L53="ベスト8",[1]現行XD用点数換算表!$E$5,IF(L53="ベスト16",[1]現行XD用点数換算表!$F$5,IF(L53="ベスト32",[1]現行XD用点数換算表!$G$5,"")))))))</f>
        <v>10</v>
      </c>
      <c r="N53" s="12"/>
      <c r="O53" s="8">
        <f>IF(N53="",0,IF(N53="優勝",[1]現行XD用点数換算表!$B$6,IF(N53="準優勝",[1]現行XD用点数換算表!$C$6,IF(N53="ベスト4",[1]現行XD用点数換算表!$D$6,IF(N53="ベスト8",[1]現行XD用点数換算表!$E$6,IF(N53="ベスト16",[1]現行XD用点数換算表!$F$6,IF(N53="ベスト32",[1]現行XD用点数換算表!$G$6,"")))))))</f>
        <v>0</v>
      </c>
      <c r="P53" s="12"/>
      <c r="Q53" s="8">
        <f>IF(P53="",0,IF(P53="優勝",[1]現行XD用点数換算表!$B$7,IF(P53="準優勝",[1]現行XD用点数換算表!$C$7,IF(P53="ベスト4",[1]現行XD用点数換算表!$D$7,IF(P53="ベスト8",[1]現行XD用点数換算表!$E$7,[1]現行XD用点数換算表!$F$7)))))</f>
        <v>0</v>
      </c>
      <c r="R53" s="12"/>
      <c r="S53" s="8">
        <f>IF(R53="",0,IF(R53="優勝",[1]現行XD用点数換算表!$B$8,IF(R53="準優勝",[1]現行XD用点数換算表!$C$8,IF(R53="ベスト4",[1]現行XD用点数換算表!$D$8,IF(R53="ベスト8",[1]現行XD用点数換算表!$E$8,[1]現行XD用点数換算表!$F$8)))))</f>
        <v>0</v>
      </c>
      <c r="T53" s="12"/>
      <c r="U53" s="14">
        <f>IF(T53="",0,IF(T53="優勝",[1]現行XD用点数換算表!$B$13,IF(T53="準優勝",[1]現行XD用点数換算表!$C$13,IF(T53="ベスト4",[1]現行XD用点数換算表!$D$13,[1]現行XD用点数換算表!$E$13))))</f>
        <v>0</v>
      </c>
      <c r="V53" s="12" t="s">
        <v>3</v>
      </c>
      <c r="W53" s="8">
        <f>IF(V53="",0,IF(V53="優勝",[1]現行XD用点数換算表!$B$14,IF(V53="準優勝",[1]現行XD用点数換算表!$C$14,IF(V53="ベスト4",[1]現行XD用点数換算表!$D$14,[1]現行XD用点数換算表!$E$14))))</f>
        <v>24</v>
      </c>
      <c r="X53" s="12"/>
      <c r="Y53" s="8">
        <f>IF(X53="",0,IF(X53="優勝",[2]現行XD用点数換算表!$B$15,IF(X53="準優勝",[2]現行XD用点数換算表!$C$15,IF(X53="ベスト4",[2]現行XD用点数換算表!$D$15,IF(X53="ベスト8",[2]現行XD用点数換算表!$E$15,IF(X53="ベスト16",[2]現行XD用点数換算表!$F$15,IF(X53="ベスト32",[2]現行XD用点数換算表!$G$15,"")))))))</f>
        <v>0</v>
      </c>
      <c r="Z53" s="12"/>
      <c r="AA53" s="8">
        <f>IF(Z53="",0,IF(Z53="優勝",[1]現行XD用点数換算表!$B$16,IF(Z53="準優勝",[1]現行XD用点数換算表!$C$16,IF(Z53="ベスト4",[1]現行XD用点数換算表!$D$16,IF(Z53="ベスト8",[1]現行XD用点数換算表!$E$16,IF(Z53="ベスト16",[1]現行XD用点数換算表!$F$16,IF(Z53="ベスト32",[1]現行XD用点数換算表!$G$16,"")))))))</f>
        <v>0</v>
      </c>
      <c r="AB53" s="12"/>
      <c r="AC53" s="8">
        <f>IF(AB53="",0,IF(AB53="優勝",[1]現行XD用点数換算表!$B$17,IF(AB53="準優勝",[1]現行XD用点数換算表!$C$17,IF(AB53="ベスト4",[1]現行XD用点数換算表!$D$17,IF(AB53="ベスト8",[1]現行XD用点数換算表!$E$17,IF(AB53="ベスト16",[1]現行XD用点数換算表!$F$17,IF(AB53="ベスト32",[1]現行XD用点数換算表!$G$17,"")))))))</f>
        <v>0</v>
      </c>
      <c r="AD53" s="12"/>
      <c r="AE53" s="8">
        <f>IF(AD53="",0,IF(AD53="優勝",[1]現行XD用点数換算表!$B$18,IF(AD53="準優勝",[1]現行XD用点数換算表!$C$18,IF(AD53="ベスト4",[1]現行XD用点数換算表!$D$18,IF(AD53="ベスト8",[1]現行XD用点数換算表!$E$18,[1]現行XD用点数換算表!$F$18)))))</f>
        <v>0</v>
      </c>
      <c r="AF53" s="12"/>
      <c r="AG53" s="8">
        <f>IF(AF53="",0,IF(AF53="優勝",[1]現行XD用点数換算表!$B$19,IF(AF53="準優勝",[1]現行XD用点数換算表!$C$19,IF(AF53="ベスト4",[1]現行XD用点数換算表!$D$19,IF(AF53="ベスト8",[1]現行XD用点数換算表!$E$19,[1]現行XD用点数換算表!$F$19)))))</f>
        <v>0</v>
      </c>
      <c r="AH53" s="8">
        <f t="shared" si="1"/>
        <v>34</v>
      </c>
    </row>
    <row r="54" spans="1:34" ht="15" customHeight="1" x14ac:dyDescent="0.55000000000000004">
      <c r="A54" s="12" t="s">
        <v>219</v>
      </c>
      <c r="B54" s="12" t="s">
        <v>220</v>
      </c>
      <c r="C54" s="12">
        <v>4</v>
      </c>
      <c r="D54" s="29" t="s">
        <v>200</v>
      </c>
      <c r="E54" s="11" t="s">
        <v>34</v>
      </c>
      <c r="F54" s="12"/>
      <c r="G54" s="13">
        <f>IF(F54="",0,IF(F54="優勝",[1]現行XD用点数換算表!$B$2,IF(F54="準優勝",[1]現行XD用点数換算表!$C$2,IF(F54="ベスト4",[1]現行XD用点数換算表!$D$2,[1]現行XD用点数換算表!$E$2))))</f>
        <v>0</v>
      </c>
      <c r="H54" s="12"/>
      <c r="I54" s="8">
        <f>IF(H54="",0,IF(H54="優勝",[1]現行XD用点数換算表!$B$3,IF(H54="準優勝",[1]現行XD用点数換算表!$C$3,IF(H54="ベスト4",[1]現行XD用点数換算表!$D$3,[1]現行XD用点数換算表!$E$3))))</f>
        <v>0</v>
      </c>
      <c r="J54" s="12"/>
      <c r="K54" s="8">
        <f>IF(J54="",0,IF(J54="優勝",[2]現行XD用点数換算表!$B$4,IF(J54="準優勝",[2]現行XD用点数換算表!$C$4,IF(J54="ベスト4",[2]現行XD用点数換算表!$D$4,IF(J54="ベスト8",[2]現行XD用点数換算表!$E$4,IF(J54="ベスト16",[2]現行XD用点数換算表!$F$4,IF(J54="ベスト32",[2]現行XD用点数換算表!$G$4,"")))))))</f>
        <v>0</v>
      </c>
      <c r="L54" s="12" t="s">
        <v>5</v>
      </c>
      <c r="M54" s="8">
        <f>IF(L54="",0,IF(L54="優勝",[1]現行XD用点数換算表!$B$5,IF(L54="準優勝",[1]現行XD用点数換算表!$C$5,IF(L54="ベスト4",[1]現行XD用点数換算表!$D$5,IF(L54="ベスト8",[1]現行XD用点数換算表!$E$5,IF(L54="ベスト16",[1]現行XD用点数換算表!$F$5,IF(L54="ベスト32",[1]現行XD用点数換算表!$G$5,"")))))))</f>
        <v>10</v>
      </c>
      <c r="N54" s="12"/>
      <c r="O54" s="8">
        <f>IF(N54="",0,IF(N54="優勝",[1]現行XD用点数換算表!$B$6,IF(N54="準優勝",[1]現行XD用点数換算表!$C$6,IF(N54="ベスト4",[1]現行XD用点数換算表!$D$6,IF(N54="ベスト8",[1]現行XD用点数換算表!$E$6,IF(N54="ベスト16",[1]現行XD用点数換算表!$F$6,IF(N54="ベスト32",[1]現行XD用点数換算表!$G$6,"")))))))</f>
        <v>0</v>
      </c>
      <c r="P54" s="12"/>
      <c r="Q54" s="8">
        <f>IF(P54="",0,IF(P54="優勝",[1]現行XD用点数換算表!$B$7,IF(P54="準優勝",[1]現行XD用点数換算表!$C$7,IF(P54="ベスト4",[1]現行XD用点数換算表!$D$7,IF(P54="ベスト8",[1]現行XD用点数換算表!$E$7,[1]現行XD用点数換算表!$F$7)))))</f>
        <v>0</v>
      </c>
      <c r="R54" s="12"/>
      <c r="S54" s="8">
        <f>IF(R54="",0,IF(R54="優勝",[1]現行XD用点数換算表!$B$8,IF(R54="準優勝",[1]現行XD用点数換算表!$C$8,IF(R54="ベスト4",[1]現行XD用点数換算表!$D$8,IF(R54="ベスト8",[1]現行XD用点数換算表!$E$8,[1]現行XD用点数換算表!$F$8)))))</f>
        <v>0</v>
      </c>
      <c r="T54" s="12"/>
      <c r="U54" s="14">
        <f>IF(T54="",0,IF(T54="優勝",[1]現行XD用点数換算表!$B$13,IF(T54="準優勝",[1]現行XD用点数換算表!$C$13,IF(T54="ベスト4",[1]現行XD用点数換算表!$D$13,[1]現行XD用点数換算表!$E$13))))</f>
        <v>0</v>
      </c>
      <c r="V54" s="12"/>
      <c r="W54" s="8">
        <f>IF(V54="",0,IF(V54="優勝",[1]現行XD用点数換算表!$B$14,IF(V54="準優勝",[1]現行XD用点数換算表!$C$14,IF(V54="ベスト4",[1]現行XD用点数換算表!$D$14,[1]現行XD用点数換算表!$E$14))))</f>
        <v>0</v>
      </c>
      <c r="X54" s="12"/>
      <c r="Y54" s="8">
        <f>IF(X54="",0,IF(X54="優勝",[2]現行XD用点数換算表!$B$15,IF(X54="準優勝",[2]現行XD用点数換算表!$C$15,IF(X54="ベスト4",[2]現行XD用点数換算表!$D$15,IF(X54="ベスト8",[2]現行XD用点数換算表!$E$15,IF(X54="ベスト16",[2]現行XD用点数換算表!$F$15,IF(X54="ベスト32",[2]現行XD用点数換算表!$G$15,"")))))))</f>
        <v>0</v>
      </c>
      <c r="Z54" s="12"/>
      <c r="AA54" s="8">
        <f>IF(Z54="",0,IF(Z54="優勝",[1]現行XD用点数換算表!$B$16,IF(Z54="準優勝",[1]現行XD用点数換算表!$C$16,IF(Z54="ベスト4",[1]現行XD用点数換算表!$D$16,IF(Z54="ベスト8",[1]現行XD用点数換算表!$E$16,IF(Z54="ベスト16",[1]現行XD用点数換算表!$F$16,IF(Z54="ベスト32",[1]現行XD用点数換算表!$G$16,"")))))))</f>
        <v>0</v>
      </c>
      <c r="AB54" s="12" t="s">
        <v>5</v>
      </c>
      <c r="AC54" s="8">
        <f>IF(AB54="",0,IF(AB54="優勝",[1]現行XD用点数換算表!$B$17,IF(AB54="準優勝",[1]現行XD用点数換算表!$C$17,IF(AB54="ベスト4",[1]現行XD用点数換算表!$D$17,IF(AB54="ベスト8",[1]現行XD用点数換算表!$E$17,IF(AB54="ベスト16",[1]現行XD用点数換算表!$F$17,IF(AB54="ベスト32",[1]現行XD用点数換算表!$G$17,"")))))))</f>
        <v>24</v>
      </c>
      <c r="AD54" s="12"/>
      <c r="AE54" s="8">
        <f>IF(AD54="",0,IF(AD54="優勝",[1]現行XD用点数換算表!$B$18,IF(AD54="準優勝",[1]現行XD用点数換算表!$C$18,IF(AD54="ベスト4",[1]現行XD用点数換算表!$D$18,IF(AD54="ベスト8",[1]現行XD用点数換算表!$E$18,[1]現行XD用点数換算表!$F$18)))))</f>
        <v>0</v>
      </c>
      <c r="AF54" s="12"/>
      <c r="AG54" s="8">
        <f>IF(AF54="",0,IF(AF54="優勝",[1]現行XD用点数換算表!$B$19,IF(AF54="準優勝",[1]現行XD用点数換算表!$C$19,IF(AF54="ベスト4",[1]現行XD用点数換算表!$D$19,IF(AF54="ベスト8",[1]現行XD用点数換算表!$E$19,[1]現行XD用点数換算表!$F$19)))))</f>
        <v>0</v>
      </c>
      <c r="AH54" s="8">
        <f t="shared" si="1"/>
        <v>34</v>
      </c>
    </row>
    <row r="55" spans="1:34" ht="15" customHeight="1" x14ac:dyDescent="0.55000000000000004">
      <c r="A55" s="8" t="s">
        <v>35</v>
      </c>
      <c r="B55" s="8" t="s">
        <v>32</v>
      </c>
      <c r="C55" s="8">
        <v>4</v>
      </c>
      <c r="D55" s="38" t="s">
        <v>33</v>
      </c>
      <c r="E55" s="11" t="s">
        <v>34</v>
      </c>
      <c r="F55" s="12"/>
      <c r="G55" s="13">
        <f>IF(F55="",0,IF(F55="優勝",現行XD用点数換算表!$B$2,IF(F55="準優勝",現行XD用点数換算表!$C$2,IF(F55="ベスト4",現行XD用点数換算表!$D$2,現行XD用点数換算表!$E$2))))</f>
        <v>0</v>
      </c>
      <c r="H55" s="12"/>
      <c r="I55" s="8">
        <f>IF(H55="",0,IF(H55="優勝",現行XD用点数換算表!$B$3,IF(H55="準優勝",現行XD用点数換算表!$C$3,IF(H55="ベスト4",現行XD用点数換算表!$D$3,現行XD用点数換算表!$E$3))))</f>
        <v>0</v>
      </c>
      <c r="J55" s="12"/>
      <c r="K55" s="8">
        <f>IF(J55="",0,IF(J55="優勝",[5]現行XD用点数換算表!$B$4,IF(J55="準優勝",[5]現行XD用点数換算表!$C$4,IF(J55="ベスト4",[5]現行XD用点数換算表!$D$4,IF(J55="ベスト8",[5]現行XD用点数換算表!$E$4,IF(J55="ベスト16",[5]現行XD用点数換算表!$F$4,IF(J55="ベスト32",[5]現行XD用点数換算表!$G$4,"")))))))</f>
        <v>0</v>
      </c>
      <c r="L55" s="12"/>
      <c r="M55" s="8">
        <f>IF(L55="",0,IF(L55="優勝",現行XD用点数換算表!$B$5,IF(L55="準優勝",現行XD用点数換算表!$C$5,IF(L55="ベスト4",現行XD用点数換算表!$D$5,IF(L55="ベスト8",現行XD用点数換算表!$E$5,IF(L55="ベスト16",現行XD用点数換算表!$F$5,IF(L55="ベスト32",現行XD用点数換算表!$G$5,"")))))))</f>
        <v>0</v>
      </c>
      <c r="N55" s="12" t="s">
        <v>5</v>
      </c>
      <c r="O55" s="8">
        <f>IF(N55="",0,IF(N55="優勝",現行XD用点数換算表!$B$6,IF(N55="準優勝",現行XD用点数換算表!$C$6,IF(N55="ベスト4",現行XD用点数換算表!$D$6,IF(N55="ベスト8",現行XD用点数換算表!$E$6,IF(N55="ベスト16",現行XD用点数換算表!$F$6,IF(N55="ベスト32",現行XD用点数換算表!$G$6,"")))))))</f>
        <v>30</v>
      </c>
      <c r="P55" s="12"/>
      <c r="Q55" s="8">
        <f>IF(P55="",0,IF(P55="優勝",現行XD用点数換算表!$B$7,IF(P55="準優勝",現行XD用点数換算表!$C$7,IF(P55="ベスト4",現行XD用点数換算表!$D$7,IF(P55="ベスト8",現行XD用点数換算表!$E$7,現行XD用点数換算表!$F$7)))))</f>
        <v>0</v>
      </c>
      <c r="R55" s="12"/>
      <c r="S55" s="8">
        <f>IF(R55="",0,IF(R55="優勝",現行XD用点数換算表!$B$8,IF(R55="準優勝",現行XD用点数換算表!$C$8,IF(R55="ベスト4",現行XD用点数換算表!$D$8,IF(R55="ベスト8",現行XD用点数換算表!$E$8,現行XD用点数換算表!$F$8)))))</f>
        <v>0</v>
      </c>
      <c r="T55" s="12"/>
      <c r="U55" s="14">
        <f>IF(T55="",0,IF(T55="優勝",現行XD用点数換算表!$B$13,IF(T55="準優勝",現行XD用点数換算表!$C$13,IF(T55="ベスト4",現行XD用点数換算表!$D$13,現行XD用点数換算表!$E$13))))</f>
        <v>0</v>
      </c>
      <c r="V55" s="12"/>
      <c r="W55" s="8">
        <f>IF(V55="",0,IF(V55="優勝",現行XD用点数換算表!$B$14,IF(V55="準優勝",現行XD用点数換算表!$C$14,IF(V55="ベスト4",現行XD用点数換算表!$D$14,現行XD用点数換算表!$E$14))))</f>
        <v>0</v>
      </c>
      <c r="X55" s="12"/>
      <c r="Y55" s="8">
        <f>IF(X55="",0,IF(X55="優勝",[5]現行XD用点数換算表!$B$15,IF(X55="準優勝",[5]現行XD用点数換算表!$C$15,IF(X55="ベスト4",[5]現行XD用点数換算表!$D$15,IF(X55="ベスト8",[5]現行XD用点数換算表!$E$15,IF(X55="ベスト16",[5]現行XD用点数換算表!$F$15,IF(X55="ベスト32",[5]現行XD用点数換算表!$G$15,"")))))))</f>
        <v>0</v>
      </c>
      <c r="Z55" s="12"/>
      <c r="AA55" s="8">
        <f>IF(Z55="",0,IF(Z55="優勝",現行XD用点数換算表!$B$16,IF(Z55="準優勝",現行XD用点数換算表!$C$16,IF(Z55="ベスト4",現行XD用点数換算表!$D$16,IF(Z55="ベスト8",現行XD用点数換算表!$E$16,IF(Z55="ベスト16",現行XD用点数換算表!$F$16,IF(Z55="ベスト32",現行XD用点数換算表!$G$16,"")))))))</f>
        <v>0</v>
      </c>
      <c r="AB55" s="12"/>
      <c r="AC55" s="8">
        <f>IF(AB55="",0,IF(AB55="優勝",現行XD用点数換算表!$B$17,IF(AB55="準優勝",現行XD用点数換算表!$C$17,IF(AB55="ベスト4",現行XD用点数換算表!$D$17,IF(AB55="ベスト8",現行XD用点数換算表!$E$17,IF(AB55="ベスト16",現行XD用点数換算表!$F$17,IF(AB55="ベスト32",現行XD用点数換算表!$G$17,"")))))))</f>
        <v>0</v>
      </c>
      <c r="AD55" s="12"/>
      <c r="AE55" s="8">
        <f>IF(AD55="",0,IF(AD55="優勝",現行XD用点数換算表!$B$18,IF(AD55="準優勝",現行XD用点数換算表!$C$18,IF(AD55="ベスト4",現行XD用点数換算表!$D$18,IF(AD55="ベスト8",現行XD用点数換算表!$E$18,現行XD用点数換算表!$F$18)))))</f>
        <v>0</v>
      </c>
      <c r="AF55" s="12"/>
      <c r="AG55" s="8">
        <f>IF(AF55="",0,IF(AF55="優勝",現行XD用点数換算表!$B$19,IF(AF55="準優勝",現行XD用点数換算表!$C$19,IF(AF55="ベスト4",現行XD用点数換算表!$D$19,IF(AF55="ベスト8",現行XD用点数換算表!$E$19,現行XD用点数換算表!$F$19)))))</f>
        <v>0</v>
      </c>
      <c r="AH55" s="8">
        <f t="shared" si="1"/>
        <v>30</v>
      </c>
    </row>
    <row r="56" spans="1:34" ht="15" customHeight="1" x14ac:dyDescent="0.55000000000000004">
      <c r="A56" s="12" t="s">
        <v>144</v>
      </c>
      <c r="B56" s="12" t="s">
        <v>43</v>
      </c>
      <c r="C56" s="12">
        <v>3</v>
      </c>
      <c r="D56" s="25" t="s">
        <v>159</v>
      </c>
      <c r="E56" s="39" t="s">
        <v>160</v>
      </c>
      <c r="F56" s="12"/>
      <c r="G56" s="13">
        <f>IF(F56="",0,IF(F56="優勝",[6]現行XD用点数換算表!$B$2,IF(F56="準優勝",[6]現行XD用点数換算表!$C$2,IF(F56="ベスト4",[6]現行XD用点数換算表!$D$2,[6]現行XD用点数換算表!$E$2))))</f>
        <v>0</v>
      </c>
      <c r="H56" s="12"/>
      <c r="I56" s="8">
        <f>IF(H56="",0,IF(H56="優勝",[6]現行XD用点数換算表!$B$3,IF(H56="準優勝",[6]現行XD用点数換算表!$C$3,IF(H56="ベスト4",[6]現行XD用点数換算表!$D$3,[6]現行XD用点数換算表!$E$3))))</f>
        <v>0</v>
      </c>
      <c r="J56" s="12"/>
      <c r="K56" s="8">
        <f>IF(J56="",0,IF(J56="優勝",[5]現行XD用点数換算表!$B$4,IF(J56="準優勝",[5]現行XD用点数換算表!$C$4,IF(J56="ベスト4",[5]現行XD用点数換算表!$D$4,IF(J56="ベスト8",[5]現行XD用点数換算表!$E$4,IF(J56="ベスト16",[5]現行XD用点数換算表!$F$4,IF(J56="ベスト32",[5]現行XD用点数換算表!$G$4,"")))))))</f>
        <v>0</v>
      </c>
      <c r="L56" s="12"/>
      <c r="M56" s="8">
        <f>IF(L56="",0,IF(L56="優勝",[6]現行XD用点数換算表!$B$5,IF(L56="準優勝",[6]現行XD用点数換算表!$C$5,IF(L56="ベスト4",[6]現行XD用点数換算表!$D$5,IF(L56="ベスト8",[6]現行XD用点数換算表!$E$5,IF(L56="ベスト16",[6]現行XD用点数換算表!$F$5,IF(L56="ベスト32",[6]現行XD用点数換算表!$G$5,"")))))))</f>
        <v>0</v>
      </c>
      <c r="N56" s="12" t="s">
        <v>5</v>
      </c>
      <c r="O56" s="8">
        <f>IF(N56="",0,IF(N56="優勝",[6]現行XD用点数換算表!$B$6,IF(N56="準優勝",[6]現行XD用点数換算表!$C$6,IF(N56="ベスト4",[6]現行XD用点数換算表!$D$6,IF(N56="ベスト8",[6]現行XD用点数換算表!$E$6,IF(N56="ベスト16",[6]現行XD用点数換算表!$F$6,IF(N56="ベスト32",[6]現行XD用点数換算表!$G$6,"")))))))</f>
        <v>30</v>
      </c>
      <c r="P56" s="12"/>
      <c r="Q56" s="8">
        <f>IF(P56="",0,IF(P56="優勝",[6]現行XD用点数換算表!$B$7,IF(P56="準優勝",[6]現行XD用点数換算表!$C$7,IF(P56="ベスト4",[6]現行XD用点数換算表!$D$7,IF(P56="ベスト8",[6]現行XD用点数換算表!$E$7,[6]現行XD用点数換算表!$F$7)))))</f>
        <v>0</v>
      </c>
      <c r="R56" s="12"/>
      <c r="S56" s="8">
        <f>IF(R56="",0,IF(R56="優勝",[6]現行XD用点数換算表!$B$8,IF(R56="準優勝",[6]現行XD用点数換算表!$C$8,IF(R56="ベスト4",[6]現行XD用点数換算表!$D$8,IF(R56="ベスト8",[6]現行XD用点数換算表!$E$8,[6]現行XD用点数換算表!$F$8)))))</f>
        <v>0</v>
      </c>
      <c r="T56" s="12"/>
      <c r="U56" s="14">
        <f>IF(T56="",0,IF(T56="優勝",[6]現行XD用点数換算表!$B$13,IF(T56="準優勝",[6]現行XD用点数換算表!$C$13,IF(T56="ベスト4",[6]現行XD用点数換算表!$D$13,[6]現行XD用点数換算表!$E$13))))</f>
        <v>0</v>
      </c>
      <c r="V56" s="12"/>
      <c r="W56" s="8">
        <f>IF(V56="",0,IF(V56="優勝",[6]現行XD用点数換算表!$B$14,IF(V56="準優勝",[6]現行XD用点数換算表!$C$14,IF(V56="ベスト4",[6]現行XD用点数換算表!$D$14,[6]現行XD用点数換算表!$E$14))))</f>
        <v>0</v>
      </c>
      <c r="X56" s="12"/>
      <c r="Y56" s="8">
        <f>IF(X56="",0,IF(X56="優勝",[5]現行XD用点数換算表!$B$15,IF(X56="準優勝",[5]現行XD用点数換算表!$C$15,IF(X56="ベスト4",[5]現行XD用点数換算表!$D$15,IF(X56="ベスト8",[5]現行XD用点数換算表!$E$15,IF(X56="ベスト16",[5]現行XD用点数換算表!$F$15,IF(X56="ベスト32",[5]現行XD用点数換算表!$G$15,"")))))))</f>
        <v>0</v>
      </c>
      <c r="Z56" s="12"/>
      <c r="AA56" s="8">
        <f>IF(Z56="",0,IF(Z56="優勝",[6]現行XD用点数換算表!$B$16,IF(Z56="準優勝",[6]現行XD用点数換算表!$C$16,IF(Z56="ベスト4",[6]現行XD用点数換算表!$D$16,IF(Z56="ベスト8",[6]現行XD用点数換算表!$E$16,IF(Z56="ベスト16",[6]現行XD用点数換算表!$F$16,IF(Z56="ベスト32",[6]現行XD用点数換算表!$G$16,"")))))))</f>
        <v>0</v>
      </c>
      <c r="AB56" s="12"/>
      <c r="AC56" s="8">
        <f>IF(AB56="",0,IF(AB56="優勝",[6]現行XD用点数換算表!$B$17,IF(AB56="準優勝",[6]現行XD用点数換算表!$C$17,IF(AB56="ベスト4",[6]現行XD用点数換算表!$D$17,IF(AB56="ベスト8",[6]現行XD用点数換算表!$E$17,IF(AB56="ベスト16",[6]現行XD用点数換算表!$F$17,IF(AB56="ベスト32",[6]現行XD用点数換算表!$G$17,"")))))))</f>
        <v>0</v>
      </c>
      <c r="AD56" s="12"/>
      <c r="AE56" s="8">
        <f>IF(AD56="",0,IF(AD56="優勝",[6]現行XD用点数換算表!$B$18,IF(AD56="準優勝",[6]現行XD用点数換算表!$C$18,IF(AD56="ベスト4",[6]現行XD用点数換算表!$D$18,IF(AD56="ベスト8",[6]現行XD用点数換算表!$E$18,[6]現行XD用点数換算表!$F$18)))))</f>
        <v>0</v>
      </c>
      <c r="AF56" s="12"/>
      <c r="AG56" s="8">
        <f>IF(AF56="",0,IF(AF56="優勝",[6]現行XD用点数換算表!$B$19,IF(AF56="準優勝",[6]現行XD用点数換算表!$C$19,IF(AF56="ベスト4",[6]現行XD用点数換算表!$D$19,IF(AF56="ベスト8",[6]現行XD用点数換算表!$E$19,[6]現行XD用点数換算表!$F$19)))))</f>
        <v>0</v>
      </c>
      <c r="AH56" s="8">
        <f t="shared" si="1"/>
        <v>30</v>
      </c>
    </row>
    <row r="57" spans="1:34" ht="15" customHeight="1" x14ac:dyDescent="0.55000000000000004">
      <c r="A57" s="12" t="s">
        <v>145</v>
      </c>
      <c r="B57" s="12" t="s">
        <v>60</v>
      </c>
      <c r="C57" s="12">
        <v>1</v>
      </c>
      <c r="D57" s="25" t="s">
        <v>159</v>
      </c>
      <c r="E57" s="39" t="s">
        <v>160</v>
      </c>
      <c r="F57" s="12" t="s">
        <v>3</v>
      </c>
      <c r="G57" s="13">
        <f>IF(F57="",0,IF(F57="優勝",[6]現行XD用点数換算表!$B$2,IF(F57="準優勝",[6]現行XD用点数換算表!$C$2,IF(F57="ベスト4",[6]現行XD用点数換算表!$D$2,[6]現行XD用点数換算表!$E$2))))</f>
        <v>20</v>
      </c>
      <c r="H57" s="12" t="s">
        <v>3</v>
      </c>
      <c r="I57" s="8">
        <f>IF(H57="",0,IF(H57="優勝",[6]現行XD用点数換算表!$B$3,IF(H57="準優勝",[6]現行XD用点数換算表!$C$3,IF(H57="ベスト4",[6]現行XD用点数換算表!$D$3,[6]現行XD用点数換算表!$E$3))))</f>
        <v>30</v>
      </c>
      <c r="J57" s="12"/>
      <c r="K57" s="8">
        <f>IF(J57="",0,IF(J57="優勝",[5]現行XD用点数換算表!$B$4,IF(J57="準優勝",[5]現行XD用点数換算表!$C$4,IF(J57="ベスト4",[5]現行XD用点数換算表!$D$4,IF(J57="ベスト8",[5]現行XD用点数換算表!$E$4,IF(J57="ベスト16",[5]現行XD用点数換算表!$F$4,IF(J57="ベスト32",[5]現行XD用点数換算表!$G$4,"")))))))</f>
        <v>0</v>
      </c>
      <c r="L57" s="12"/>
      <c r="M57" s="8">
        <f>IF(L57="",0,IF(L57="優勝",[6]現行XD用点数換算表!$B$5,IF(L57="準優勝",[6]現行XD用点数換算表!$C$5,IF(L57="ベスト4",[6]現行XD用点数換算表!$D$5,IF(L57="ベスト8",[6]現行XD用点数換算表!$E$5,IF(L57="ベスト16",[6]現行XD用点数換算表!$F$5,IF(L57="ベスト32",[6]現行XD用点数換算表!$G$5,"")))))))</f>
        <v>0</v>
      </c>
      <c r="N57" s="12"/>
      <c r="O57" s="8">
        <f>IF(N57="",0,IF(N57="優勝",[6]現行XD用点数換算表!$B$6,IF(N57="準優勝",[6]現行XD用点数換算表!$C$6,IF(N57="ベスト4",[6]現行XD用点数換算表!$D$6,IF(N57="ベスト8",[6]現行XD用点数換算表!$E$6,IF(N57="ベスト16",[6]現行XD用点数換算表!$F$6,IF(N57="ベスト32",[6]現行XD用点数換算表!$G$6,"")))))))</f>
        <v>0</v>
      </c>
      <c r="P57" s="12"/>
      <c r="Q57" s="8">
        <f>IF(P57="",0,IF(P57="優勝",[6]現行XD用点数換算表!$B$7,IF(P57="準優勝",[6]現行XD用点数換算表!$C$7,IF(P57="ベスト4",[6]現行XD用点数換算表!$D$7,IF(P57="ベスト8",[6]現行XD用点数換算表!$E$7,[6]現行XD用点数換算表!$F$7)))))</f>
        <v>0</v>
      </c>
      <c r="R57" s="12"/>
      <c r="S57" s="8">
        <f>IF(R57="",0,IF(R57="優勝",[6]現行XD用点数換算表!$B$8,IF(R57="準優勝",[6]現行XD用点数換算表!$C$8,IF(R57="ベスト4",[6]現行XD用点数換算表!$D$8,IF(R57="ベスト8",[6]現行XD用点数換算表!$E$8,[6]現行XD用点数換算表!$F$8)))))</f>
        <v>0</v>
      </c>
      <c r="T57" s="12"/>
      <c r="U57" s="14">
        <f>IF(T57="",0,IF(T57="優勝",[6]現行XD用点数換算表!$B$13,IF(T57="準優勝",[6]現行XD用点数換算表!$C$13,IF(T57="ベスト4",[6]現行XD用点数換算表!$D$13,[6]現行XD用点数換算表!$E$13))))</f>
        <v>0</v>
      </c>
      <c r="V57" s="12"/>
      <c r="W57" s="8">
        <f>IF(V57="",0,IF(V57="優勝",[6]現行XD用点数換算表!$B$14,IF(V57="準優勝",[6]現行XD用点数換算表!$C$14,IF(V57="ベスト4",[6]現行XD用点数換算表!$D$14,[6]現行XD用点数換算表!$E$14))))</f>
        <v>0</v>
      </c>
      <c r="X57" s="12"/>
      <c r="Y57" s="8">
        <f>IF(X57="",0,IF(X57="優勝",[5]現行XD用点数換算表!$B$15,IF(X57="準優勝",[5]現行XD用点数換算表!$C$15,IF(X57="ベスト4",[5]現行XD用点数換算表!$D$15,IF(X57="ベスト8",[5]現行XD用点数換算表!$E$15,IF(X57="ベスト16",[5]現行XD用点数換算表!$F$15,IF(X57="ベスト32",[5]現行XD用点数換算表!$G$15,"")))))))</f>
        <v>0</v>
      </c>
      <c r="Z57" s="12"/>
      <c r="AA57" s="8">
        <f>IF(Z57="",0,IF(Z57="優勝",[6]現行XD用点数換算表!$B$16,IF(Z57="準優勝",[6]現行XD用点数換算表!$C$16,IF(Z57="ベスト4",[6]現行XD用点数換算表!$D$16,IF(Z57="ベスト8",[6]現行XD用点数換算表!$E$16,IF(Z57="ベスト16",[6]現行XD用点数換算表!$F$16,IF(Z57="ベスト32",[6]現行XD用点数換算表!$G$16,"")))))))</f>
        <v>0</v>
      </c>
      <c r="AB57" s="12"/>
      <c r="AC57" s="8">
        <f>IF(AB57="",0,IF(AB57="優勝",[6]現行XD用点数換算表!$B$17,IF(AB57="準優勝",[6]現行XD用点数換算表!$C$17,IF(AB57="ベスト4",[6]現行XD用点数換算表!$D$17,IF(AB57="ベスト8",[6]現行XD用点数換算表!$E$17,IF(AB57="ベスト16",[6]現行XD用点数換算表!$F$17,IF(AB57="ベスト32",[6]現行XD用点数換算表!$G$17,"")))))))</f>
        <v>0</v>
      </c>
      <c r="AD57" s="12"/>
      <c r="AE57" s="8">
        <f>IF(AD57="",0,IF(AD57="優勝",[6]現行XD用点数換算表!$B$18,IF(AD57="準優勝",[6]現行XD用点数換算表!$C$18,IF(AD57="ベスト4",[6]現行XD用点数換算表!$D$18,IF(AD57="ベスト8",[6]現行XD用点数換算表!$E$18,[6]現行XD用点数換算表!$F$18)))))</f>
        <v>0</v>
      </c>
      <c r="AF57" s="12"/>
      <c r="AG57" s="8">
        <f>IF(AF57="",0,IF(AF57="優勝",[6]現行XD用点数換算表!$B$19,IF(AF57="準優勝",[6]現行XD用点数換算表!$C$19,IF(AF57="ベスト4",[6]現行XD用点数換算表!$D$19,IF(AF57="ベスト8",[6]現行XD用点数換算表!$E$19,[6]現行XD用点数換算表!$F$19)))))</f>
        <v>0</v>
      </c>
      <c r="AH57" s="8">
        <f t="shared" si="1"/>
        <v>30</v>
      </c>
    </row>
    <row r="58" spans="1:34" ht="15" customHeight="1" x14ac:dyDescent="0.55000000000000004">
      <c r="A58" s="12" t="s">
        <v>146</v>
      </c>
      <c r="B58" s="12" t="s">
        <v>147</v>
      </c>
      <c r="C58" s="12">
        <v>1</v>
      </c>
      <c r="D58" s="25" t="s">
        <v>159</v>
      </c>
      <c r="E58" s="39" t="s">
        <v>160</v>
      </c>
      <c r="F58" s="12"/>
      <c r="G58" s="13">
        <f>IF(F58="",0,IF(F58="優勝",[6]現行XD用点数換算表!$B$2,IF(F58="準優勝",[6]現行XD用点数換算表!$C$2,IF(F58="ベスト4",[6]現行XD用点数換算表!$D$2,[6]現行XD用点数換算表!$E$2))))</f>
        <v>0</v>
      </c>
      <c r="H58" s="12" t="s">
        <v>3</v>
      </c>
      <c r="I58" s="8">
        <f>IF(H58="",0,IF(H58="優勝",[6]現行XD用点数換算表!$B$3,IF(H58="準優勝",[6]現行XD用点数換算表!$C$3,IF(H58="ベスト4",[6]現行XD用点数換算表!$D$3,[6]現行XD用点数換算表!$E$3))))</f>
        <v>30</v>
      </c>
      <c r="J58" s="12"/>
      <c r="K58" s="8">
        <f>IF(J58="",0,IF(J58="優勝",[5]現行XD用点数換算表!$B$4,IF(J58="準優勝",[5]現行XD用点数換算表!$C$4,IF(J58="ベスト4",[5]現行XD用点数換算表!$D$4,IF(J58="ベスト8",[5]現行XD用点数換算表!$E$4,IF(J58="ベスト16",[5]現行XD用点数換算表!$F$4,IF(J58="ベスト32",[5]現行XD用点数換算表!$G$4,"")))))))</f>
        <v>0</v>
      </c>
      <c r="L58" s="12"/>
      <c r="M58" s="8">
        <f>IF(L58="",0,IF(L58="優勝",[6]現行XD用点数換算表!$B$5,IF(L58="準優勝",[6]現行XD用点数換算表!$C$5,IF(L58="ベスト4",[6]現行XD用点数換算表!$D$5,IF(L58="ベスト8",[6]現行XD用点数換算表!$E$5,IF(L58="ベスト16",[6]現行XD用点数換算表!$F$5,IF(L58="ベスト32",[6]現行XD用点数換算表!$G$5,"")))))))</f>
        <v>0</v>
      </c>
      <c r="N58" s="12"/>
      <c r="O58" s="8">
        <f>IF(N58="",0,IF(N58="優勝",[6]現行XD用点数換算表!$B$6,IF(N58="準優勝",[6]現行XD用点数換算表!$C$6,IF(N58="ベスト4",[6]現行XD用点数換算表!$D$6,IF(N58="ベスト8",[6]現行XD用点数換算表!$E$6,IF(N58="ベスト16",[6]現行XD用点数換算表!$F$6,IF(N58="ベスト32",[6]現行XD用点数換算表!$G$6,"")))))))</f>
        <v>0</v>
      </c>
      <c r="P58" s="12"/>
      <c r="Q58" s="8">
        <f>IF(P58="",0,IF(P58="優勝",[6]現行XD用点数換算表!$B$7,IF(P58="準優勝",[6]現行XD用点数換算表!$C$7,IF(P58="ベスト4",[6]現行XD用点数換算表!$D$7,IF(P58="ベスト8",[6]現行XD用点数換算表!$E$7,[6]現行XD用点数換算表!$F$7)))))</f>
        <v>0</v>
      </c>
      <c r="R58" s="12"/>
      <c r="S58" s="8">
        <f>IF(R58="",0,IF(R58="優勝",[6]現行XD用点数換算表!$B$8,IF(R58="準優勝",[6]現行XD用点数換算表!$C$8,IF(R58="ベスト4",[6]現行XD用点数換算表!$D$8,IF(R58="ベスト8",[6]現行XD用点数換算表!$E$8,[6]現行XD用点数換算表!$F$8)))))</f>
        <v>0</v>
      </c>
      <c r="T58" s="12"/>
      <c r="U58" s="14">
        <f>IF(T58="",0,IF(T58="優勝",[6]現行XD用点数換算表!$B$13,IF(T58="準優勝",[6]現行XD用点数換算表!$C$13,IF(T58="ベスト4",[6]現行XD用点数換算表!$D$13,[6]現行XD用点数換算表!$E$13))))</f>
        <v>0</v>
      </c>
      <c r="V58" s="12"/>
      <c r="W58" s="8">
        <f>IF(V58="",0,IF(V58="優勝",[6]現行XD用点数換算表!$B$14,IF(V58="準優勝",[6]現行XD用点数換算表!$C$14,IF(V58="ベスト4",[6]現行XD用点数換算表!$D$14,[6]現行XD用点数換算表!$E$14))))</f>
        <v>0</v>
      </c>
      <c r="X58" s="12"/>
      <c r="Y58" s="8">
        <f>IF(X58="",0,IF(X58="優勝",[5]現行XD用点数換算表!$B$15,IF(X58="準優勝",[5]現行XD用点数換算表!$C$15,IF(X58="ベスト4",[5]現行XD用点数換算表!$D$15,IF(X58="ベスト8",[5]現行XD用点数換算表!$E$15,IF(X58="ベスト16",[5]現行XD用点数換算表!$F$15,IF(X58="ベスト32",[5]現行XD用点数換算表!$G$15,"")))))))</f>
        <v>0</v>
      </c>
      <c r="Z58" s="12"/>
      <c r="AA58" s="8">
        <f>IF(Z58="",0,IF(Z58="優勝",[6]現行XD用点数換算表!$B$16,IF(Z58="準優勝",[6]現行XD用点数換算表!$C$16,IF(Z58="ベスト4",[6]現行XD用点数換算表!$D$16,IF(Z58="ベスト8",[6]現行XD用点数換算表!$E$16,IF(Z58="ベスト16",[6]現行XD用点数換算表!$F$16,IF(Z58="ベスト32",[6]現行XD用点数換算表!$G$16,"")))))))</f>
        <v>0</v>
      </c>
      <c r="AB58" s="12"/>
      <c r="AC58" s="8">
        <f>IF(AB58="",0,IF(AB58="優勝",[6]現行XD用点数換算表!$B$17,IF(AB58="準優勝",[6]現行XD用点数換算表!$C$17,IF(AB58="ベスト4",[6]現行XD用点数換算表!$D$17,IF(AB58="ベスト8",[6]現行XD用点数換算表!$E$17,IF(AB58="ベスト16",[6]現行XD用点数換算表!$F$17,IF(AB58="ベスト32",[6]現行XD用点数換算表!$G$17,"")))))))</f>
        <v>0</v>
      </c>
      <c r="AD58" s="12"/>
      <c r="AE58" s="8">
        <f>IF(AD58="",0,IF(AD58="優勝",[6]現行XD用点数換算表!$B$18,IF(AD58="準優勝",[6]現行XD用点数換算表!$C$18,IF(AD58="ベスト4",[6]現行XD用点数換算表!$D$18,IF(AD58="ベスト8",[6]現行XD用点数換算表!$E$18,[6]現行XD用点数換算表!$F$18)))))</f>
        <v>0</v>
      </c>
      <c r="AF58" s="12"/>
      <c r="AG58" s="8">
        <f>IF(AF58="",0,IF(AF58="優勝",[6]現行XD用点数換算表!$B$19,IF(AF58="準優勝",[6]現行XD用点数換算表!$C$19,IF(AF58="ベスト4",[6]現行XD用点数換算表!$D$19,IF(AF58="ベスト8",[6]現行XD用点数換算表!$E$19,[6]現行XD用点数換算表!$F$19)))))</f>
        <v>0</v>
      </c>
      <c r="AH58" s="8">
        <f t="shared" si="1"/>
        <v>30</v>
      </c>
    </row>
    <row r="59" spans="1:34" ht="15" customHeight="1" x14ac:dyDescent="0.55000000000000004">
      <c r="A59" s="12" t="s">
        <v>148</v>
      </c>
      <c r="B59" s="12" t="s">
        <v>147</v>
      </c>
      <c r="C59" s="12">
        <v>4</v>
      </c>
      <c r="D59" s="25" t="s">
        <v>159</v>
      </c>
      <c r="E59" s="39" t="s">
        <v>160</v>
      </c>
      <c r="F59" s="12"/>
      <c r="G59" s="13">
        <f>IF(F59="",0,IF(F59="優勝",[6]現行XD用点数換算表!$B$2,IF(F59="準優勝",[6]現行XD用点数換算表!$C$2,IF(F59="ベスト4",[6]現行XD用点数換算表!$D$2,[6]現行XD用点数換算表!$E$2))))</f>
        <v>0</v>
      </c>
      <c r="H59" s="12"/>
      <c r="I59" s="8">
        <f>IF(H59="",0,IF(H59="優勝",[6]現行XD用点数換算表!$B$3,IF(H59="準優勝",[6]現行XD用点数換算表!$C$3,IF(H59="ベスト4",[6]現行XD用点数換算表!$D$3,[6]現行XD用点数換算表!$E$3))))</f>
        <v>0</v>
      </c>
      <c r="J59" s="12"/>
      <c r="K59" s="8">
        <f>IF(J59="",0,IF(J59="優勝",[5]現行XD用点数換算表!$B$4,IF(J59="準優勝",[5]現行XD用点数換算表!$C$4,IF(J59="ベスト4",[5]現行XD用点数換算表!$D$4,IF(J59="ベスト8",[5]現行XD用点数換算表!$E$4,IF(J59="ベスト16",[5]現行XD用点数換算表!$F$4,IF(J59="ベスト32",[5]現行XD用点数換算表!$G$4,"")))))))</f>
        <v>0</v>
      </c>
      <c r="L59" s="12"/>
      <c r="M59" s="8">
        <f>IF(L59="",0,IF(L59="優勝",[6]現行XD用点数換算表!$B$5,IF(L59="準優勝",[6]現行XD用点数換算表!$C$5,IF(L59="ベスト4",[6]現行XD用点数換算表!$D$5,IF(L59="ベスト8",[6]現行XD用点数換算表!$E$5,IF(L59="ベスト16",[6]現行XD用点数換算表!$F$5,IF(L59="ベスト32",[6]現行XD用点数換算表!$G$5,"")))))))</f>
        <v>0</v>
      </c>
      <c r="N59" s="12" t="s">
        <v>5</v>
      </c>
      <c r="O59" s="8">
        <f>IF(N59="",0,IF(N59="優勝",[6]現行XD用点数換算表!$B$6,IF(N59="準優勝",[6]現行XD用点数換算表!$C$6,IF(N59="ベスト4",[6]現行XD用点数換算表!$D$6,IF(N59="ベスト8",[6]現行XD用点数換算表!$E$6,IF(N59="ベスト16",[6]現行XD用点数換算表!$F$6,IF(N59="ベスト32",[6]現行XD用点数換算表!$G$6,"")))))))</f>
        <v>30</v>
      </c>
      <c r="P59" s="12"/>
      <c r="Q59" s="8">
        <f>IF(P59="",0,IF(P59="優勝",[6]現行XD用点数換算表!$B$7,IF(P59="準優勝",[6]現行XD用点数換算表!$C$7,IF(P59="ベスト4",[6]現行XD用点数換算表!$D$7,IF(P59="ベスト8",[6]現行XD用点数換算表!$E$7,[6]現行XD用点数換算表!$F$7)))))</f>
        <v>0</v>
      </c>
      <c r="R59" s="12"/>
      <c r="S59" s="8">
        <f>IF(R59="",0,IF(R59="優勝",[6]現行XD用点数換算表!$B$8,IF(R59="準優勝",[6]現行XD用点数換算表!$C$8,IF(R59="ベスト4",[6]現行XD用点数換算表!$D$8,IF(R59="ベスト8",[6]現行XD用点数換算表!$E$8,[6]現行XD用点数換算表!$F$8)))))</f>
        <v>0</v>
      </c>
      <c r="T59" s="12"/>
      <c r="U59" s="14">
        <f>IF(T59="",0,IF(T59="優勝",[6]現行XD用点数換算表!$B$13,IF(T59="準優勝",[6]現行XD用点数換算表!$C$13,IF(T59="ベスト4",[6]現行XD用点数換算表!$D$13,[6]現行XD用点数換算表!$E$13))))</f>
        <v>0</v>
      </c>
      <c r="V59" s="12"/>
      <c r="W59" s="8">
        <f>IF(V59="",0,IF(V59="優勝",[6]現行XD用点数換算表!$B$14,IF(V59="準優勝",[6]現行XD用点数換算表!$C$14,IF(V59="ベスト4",[6]現行XD用点数換算表!$D$14,[6]現行XD用点数換算表!$E$14))))</f>
        <v>0</v>
      </c>
      <c r="X59" s="12"/>
      <c r="Y59" s="8">
        <f>IF(X59="",0,IF(X59="優勝",[5]現行XD用点数換算表!$B$15,IF(X59="準優勝",[5]現行XD用点数換算表!$C$15,IF(X59="ベスト4",[5]現行XD用点数換算表!$D$15,IF(X59="ベスト8",[5]現行XD用点数換算表!$E$15,IF(X59="ベスト16",[5]現行XD用点数換算表!$F$15,IF(X59="ベスト32",[5]現行XD用点数換算表!$G$15,"")))))))</f>
        <v>0</v>
      </c>
      <c r="Z59" s="12"/>
      <c r="AA59" s="8">
        <f>IF(Z59="",0,IF(Z59="優勝",[6]現行XD用点数換算表!$B$16,IF(Z59="準優勝",[6]現行XD用点数換算表!$C$16,IF(Z59="ベスト4",[6]現行XD用点数換算表!$D$16,IF(Z59="ベスト8",[6]現行XD用点数換算表!$E$16,IF(Z59="ベスト16",[6]現行XD用点数換算表!$F$16,IF(Z59="ベスト32",[6]現行XD用点数換算表!$G$16,"")))))))</f>
        <v>0</v>
      </c>
      <c r="AB59" s="12"/>
      <c r="AC59" s="8">
        <f>IF(AB59="",0,IF(AB59="優勝",[6]現行XD用点数換算表!$B$17,IF(AB59="準優勝",[6]現行XD用点数換算表!$C$17,IF(AB59="ベスト4",[6]現行XD用点数換算表!$D$17,IF(AB59="ベスト8",[6]現行XD用点数換算表!$E$17,IF(AB59="ベスト16",[6]現行XD用点数換算表!$F$17,IF(AB59="ベスト32",[6]現行XD用点数換算表!$G$17,"")))))))</f>
        <v>0</v>
      </c>
      <c r="AD59" s="12"/>
      <c r="AE59" s="8">
        <f>IF(AD59="",0,IF(AD59="優勝",[6]現行XD用点数換算表!$B$18,IF(AD59="準優勝",[6]現行XD用点数換算表!$C$18,IF(AD59="ベスト4",[6]現行XD用点数換算表!$D$18,IF(AD59="ベスト8",[6]現行XD用点数換算表!$E$18,[6]現行XD用点数換算表!$F$18)))))</f>
        <v>0</v>
      </c>
      <c r="AF59" s="12"/>
      <c r="AG59" s="8">
        <f>IF(AF59="",0,IF(AF59="優勝",[6]現行XD用点数換算表!$B$19,IF(AF59="準優勝",[6]現行XD用点数換算表!$C$19,IF(AF59="ベスト4",[6]現行XD用点数換算表!$D$19,IF(AF59="ベスト8",[6]現行XD用点数換算表!$E$19,[6]現行XD用点数換算表!$F$19)))))</f>
        <v>0</v>
      </c>
      <c r="AH59" s="8">
        <f t="shared" si="1"/>
        <v>30</v>
      </c>
    </row>
    <row r="60" spans="1:34" ht="15" customHeight="1" x14ac:dyDescent="0.55000000000000004">
      <c r="A60" s="12" t="s">
        <v>149</v>
      </c>
      <c r="B60" s="12" t="s">
        <v>43</v>
      </c>
      <c r="C60" s="12">
        <v>4</v>
      </c>
      <c r="D60" s="25" t="s">
        <v>159</v>
      </c>
      <c r="E60" s="39" t="s">
        <v>160</v>
      </c>
      <c r="F60" s="12"/>
      <c r="G60" s="13">
        <f>IF(F60="",0,IF(F60="優勝",[6]現行XD用点数換算表!$B$2,IF(F60="準優勝",[6]現行XD用点数換算表!$C$2,IF(F60="ベスト4",[6]現行XD用点数換算表!$D$2,[6]現行XD用点数換算表!$E$2))))</f>
        <v>0</v>
      </c>
      <c r="H60" s="12"/>
      <c r="I60" s="8">
        <f>IF(H60="",0,IF(H60="優勝",[6]現行XD用点数換算表!$B$3,IF(H60="準優勝",[6]現行XD用点数換算表!$C$3,IF(H60="ベスト4",[6]現行XD用点数換算表!$D$3,[6]現行XD用点数換算表!$E$3))))</f>
        <v>0</v>
      </c>
      <c r="J60" s="12"/>
      <c r="K60" s="8">
        <f>IF(J60="",0,IF(J60="優勝",[5]現行XD用点数換算表!$B$4,IF(J60="準優勝",[5]現行XD用点数換算表!$C$4,IF(J60="ベスト4",[5]現行XD用点数換算表!$D$4,IF(J60="ベスト8",[5]現行XD用点数換算表!$E$4,IF(J60="ベスト16",[5]現行XD用点数換算表!$F$4,IF(J60="ベスト32",[5]現行XD用点数換算表!$G$4,"")))))))</f>
        <v>0</v>
      </c>
      <c r="L60" s="12"/>
      <c r="M60" s="8">
        <f>IF(L60="",0,IF(L60="優勝",[6]現行XD用点数換算表!$B$5,IF(L60="準優勝",[6]現行XD用点数換算表!$C$5,IF(L60="ベスト4",[6]現行XD用点数換算表!$D$5,IF(L60="ベスト8",[6]現行XD用点数換算表!$E$5,IF(L60="ベスト16",[6]現行XD用点数換算表!$F$5,IF(L60="ベスト32",[6]現行XD用点数換算表!$G$5,"")))))))</f>
        <v>0</v>
      </c>
      <c r="N60" s="12" t="s">
        <v>5</v>
      </c>
      <c r="O60" s="8">
        <f>IF(N60="",0,IF(N60="優勝",[6]現行XD用点数換算表!$B$6,IF(N60="準優勝",[6]現行XD用点数換算表!$C$6,IF(N60="ベスト4",[6]現行XD用点数換算表!$D$6,IF(N60="ベスト8",[6]現行XD用点数換算表!$E$6,IF(N60="ベスト16",[6]現行XD用点数換算表!$F$6,IF(N60="ベスト32",[6]現行XD用点数換算表!$G$6,"")))))))</f>
        <v>30</v>
      </c>
      <c r="P60" s="12"/>
      <c r="Q60" s="8">
        <f>IF(P60="",0,IF(P60="優勝",[6]現行XD用点数換算表!$B$7,IF(P60="準優勝",[6]現行XD用点数換算表!$C$7,IF(P60="ベスト4",[6]現行XD用点数換算表!$D$7,IF(P60="ベスト8",[6]現行XD用点数換算表!$E$7,[6]現行XD用点数換算表!$F$7)))))</f>
        <v>0</v>
      </c>
      <c r="R60" s="12"/>
      <c r="S60" s="8">
        <f>IF(R60="",0,IF(R60="優勝",[6]現行XD用点数換算表!$B$8,IF(R60="準優勝",[6]現行XD用点数換算表!$C$8,IF(R60="ベスト4",[6]現行XD用点数換算表!$D$8,IF(R60="ベスト8",[6]現行XD用点数換算表!$E$8,[6]現行XD用点数換算表!$F$8)))))</f>
        <v>0</v>
      </c>
      <c r="T60" s="12"/>
      <c r="U60" s="14">
        <f>IF(T60="",0,IF(T60="優勝",[6]現行XD用点数換算表!$B$13,IF(T60="準優勝",[6]現行XD用点数換算表!$C$13,IF(T60="ベスト4",[6]現行XD用点数換算表!$D$13,[6]現行XD用点数換算表!$E$13))))</f>
        <v>0</v>
      </c>
      <c r="V60" s="12"/>
      <c r="W60" s="8">
        <f>IF(V60="",0,IF(V60="優勝",[6]現行XD用点数換算表!$B$14,IF(V60="準優勝",[6]現行XD用点数換算表!$C$14,IF(V60="ベスト4",[6]現行XD用点数換算表!$D$14,[6]現行XD用点数換算表!$E$14))))</f>
        <v>0</v>
      </c>
      <c r="X60" s="12"/>
      <c r="Y60" s="8">
        <f>IF(X60="",0,IF(X60="優勝",[5]現行XD用点数換算表!$B$15,IF(X60="準優勝",[5]現行XD用点数換算表!$C$15,IF(X60="ベスト4",[5]現行XD用点数換算表!$D$15,IF(X60="ベスト8",[5]現行XD用点数換算表!$E$15,IF(X60="ベスト16",[5]現行XD用点数換算表!$F$15,IF(X60="ベスト32",[5]現行XD用点数換算表!$G$15,"")))))))</f>
        <v>0</v>
      </c>
      <c r="Z60" s="12"/>
      <c r="AA60" s="8">
        <f>IF(Z60="",0,IF(Z60="優勝",[6]現行XD用点数換算表!$B$16,IF(Z60="準優勝",[6]現行XD用点数換算表!$C$16,IF(Z60="ベスト4",[6]現行XD用点数換算表!$D$16,IF(Z60="ベスト8",[6]現行XD用点数換算表!$E$16,IF(Z60="ベスト16",[6]現行XD用点数換算表!$F$16,IF(Z60="ベスト32",[6]現行XD用点数換算表!$G$16,"")))))))</f>
        <v>0</v>
      </c>
      <c r="AB60" s="12"/>
      <c r="AC60" s="8">
        <f>IF(AB60="",0,IF(AB60="優勝",[6]現行XD用点数換算表!$B$17,IF(AB60="準優勝",[6]現行XD用点数換算表!$C$17,IF(AB60="ベスト4",[6]現行XD用点数換算表!$D$17,IF(AB60="ベスト8",[6]現行XD用点数換算表!$E$17,IF(AB60="ベスト16",[6]現行XD用点数換算表!$F$17,IF(AB60="ベスト32",[6]現行XD用点数換算表!$G$17,"")))))))</f>
        <v>0</v>
      </c>
      <c r="AD60" s="12"/>
      <c r="AE60" s="8">
        <f>IF(AD60="",0,IF(AD60="優勝",[6]現行XD用点数換算表!$B$18,IF(AD60="準優勝",[6]現行XD用点数換算表!$C$18,IF(AD60="ベスト4",[6]現行XD用点数換算表!$D$18,IF(AD60="ベスト8",[6]現行XD用点数換算表!$E$18,[6]現行XD用点数換算表!$F$18)))))</f>
        <v>0</v>
      </c>
      <c r="AF60" s="12"/>
      <c r="AG60" s="8">
        <f>IF(AF60="",0,IF(AF60="優勝",[6]現行XD用点数換算表!$B$19,IF(AF60="準優勝",[6]現行XD用点数換算表!$C$19,IF(AF60="ベスト4",[6]現行XD用点数換算表!$D$19,IF(AF60="ベスト8",[6]現行XD用点数換算表!$E$19,[6]現行XD用点数換算表!$F$19)))))</f>
        <v>0</v>
      </c>
      <c r="AH60" s="8">
        <f t="shared" si="1"/>
        <v>30</v>
      </c>
    </row>
    <row r="61" spans="1:34" ht="15" customHeight="1" x14ac:dyDescent="0.55000000000000004">
      <c r="A61" s="12" t="s">
        <v>221</v>
      </c>
      <c r="B61" s="12" t="s">
        <v>195</v>
      </c>
      <c r="C61" s="12">
        <v>1</v>
      </c>
      <c r="D61" s="29" t="s">
        <v>200</v>
      </c>
      <c r="E61" s="11" t="s">
        <v>34</v>
      </c>
      <c r="F61" s="12"/>
      <c r="G61" s="13">
        <f>IF(F61="",0,IF(F61="優勝",[1]現行XD用点数換算表!$B$2,IF(F61="準優勝",[1]現行XD用点数換算表!$C$2,IF(F61="ベスト4",[1]現行XD用点数換算表!$D$2,[1]現行XD用点数換算表!$E$2))))</f>
        <v>0</v>
      </c>
      <c r="H61" s="12" t="s">
        <v>3</v>
      </c>
      <c r="I61" s="8">
        <f>IF(H61="",0,IF(H61="優勝",[1]現行XD用点数換算表!$B$3,IF(H61="準優勝",[1]現行XD用点数換算表!$C$3,IF(H61="ベスト4",[1]現行XD用点数換算表!$D$3,[1]現行XD用点数換算表!$E$3))))</f>
        <v>30</v>
      </c>
      <c r="J61" s="12"/>
      <c r="K61" s="8">
        <f>IF(J61="",0,IF(J61="優勝",[2]現行XD用点数換算表!$B$4,IF(J61="準優勝",[2]現行XD用点数換算表!$C$4,IF(J61="ベスト4",[2]現行XD用点数換算表!$D$4,IF(J61="ベスト8",[2]現行XD用点数換算表!$E$4,IF(J61="ベスト16",[2]現行XD用点数換算表!$F$4,IF(J61="ベスト32",[2]現行XD用点数換算表!$G$4,"")))))))</f>
        <v>0</v>
      </c>
      <c r="L61" s="12"/>
      <c r="M61" s="8">
        <f>IF(L61="",0,IF(L61="優勝",[1]現行XD用点数換算表!$B$5,IF(L61="準優勝",[1]現行XD用点数換算表!$C$5,IF(L61="ベスト4",[1]現行XD用点数換算表!$D$5,IF(L61="ベスト8",[1]現行XD用点数換算表!$E$5,IF(L61="ベスト16",[1]現行XD用点数換算表!$F$5,IF(L61="ベスト32",[1]現行XD用点数換算表!$G$5,"")))))))</f>
        <v>0</v>
      </c>
      <c r="N61" s="12"/>
      <c r="O61" s="8">
        <f>IF(N61="",0,IF(N61="優勝",[1]現行XD用点数換算表!$B$6,IF(N61="準優勝",[1]現行XD用点数換算表!$C$6,IF(N61="ベスト4",[1]現行XD用点数換算表!$D$6,IF(N61="ベスト8",[1]現行XD用点数換算表!$E$6,IF(N61="ベスト16",[1]現行XD用点数換算表!$F$6,IF(N61="ベスト32",[1]現行XD用点数換算表!$G$6,"")))))))</f>
        <v>0</v>
      </c>
      <c r="P61" s="12"/>
      <c r="Q61" s="8">
        <f>IF(P61="",0,IF(P61="優勝",[1]現行XD用点数換算表!$B$7,IF(P61="準優勝",[1]現行XD用点数換算表!$C$7,IF(P61="ベスト4",[1]現行XD用点数換算表!$D$7,IF(P61="ベスト8",[1]現行XD用点数換算表!$E$7,[1]現行XD用点数換算表!$F$7)))))</f>
        <v>0</v>
      </c>
      <c r="R61" s="12"/>
      <c r="S61" s="8">
        <f>IF(R61="",0,IF(R61="優勝",[1]現行XD用点数換算表!$B$8,IF(R61="準優勝",[1]現行XD用点数換算表!$C$8,IF(R61="ベスト4",[1]現行XD用点数換算表!$D$8,IF(R61="ベスト8",[1]現行XD用点数換算表!$E$8,[1]現行XD用点数換算表!$F$8)))))</f>
        <v>0</v>
      </c>
      <c r="T61" s="12"/>
      <c r="U61" s="14">
        <f>IF(T61="",0,IF(T61="優勝",[1]現行XD用点数換算表!$B$13,IF(T61="準優勝",[1]現行XD用点数換算表!$C$13,IF(T61="ベスト4",[1]現行XD用点数換算表!$D$13,[1]現行XD用点数換算表!$E$13))))</f>
        <v>0</v>
      </c>
      <c r="V61" s="12"/>
      <c r="W61" s="8">
        <f>IF(V61="",0,IF(V61="優勝",[1]現行XD用点数換算表!$B$14,IF(V61="準優勝",[1]現行XD用点数換算表!$C$14,IF(V61="ベスト4",[1]現行XD用点数換算表!$D$14,[1]現行XD用点数換算表!$E$14))))</f>
        <v>0</v>
      </c>
      <c r="X61" s="12"/>
      <c r="Y61" s="8">
        <f>IF(X61="",0,IF(X61="優勝",[2]現行XD用点数換算表!$B$15,IF(X61="準優勝",[2]現行XD用点数換算表!$C$15,IF(X61="ベスト4",[2]現行XD用点数換算表!$D$15,IF(X61="ベスト8",[2]現行XD用点数換算表!$E$15,IF(X61="ベスト16",[2]現行XD用点数換算表!$F$15,IF(X61="ベスト32",[2]現行XD用点数換算表!$G$15,"")))))))</f>
        <v>0</v>
      </c>
      <c r="Z61" s="12"/>
      <c r="AA61" s="8">
        <f>IF(Z61="",0,IF(Z61="優勝",[1]現行XD用点数換算表!$B$16,IF(Z61="準優勝",[1]現行XD用点数換算表!$C$16,IF(Z61="ベスト4",[1]現行XD用点数換算表!$D$16,IF(Z61="ベスト8",[1]現行XD用点数換算表!$E$16,IF(Z61="ベスト16",[1]現行XD用点数換算表!$F$16,IF(Z61="ベスト32",[1]現行XD用点数換算表!$G$16,"")))))))</f>
        <v>0</v>
      </c>
      <c r="AB61" s="12"/>
      <c r="AC61" s="8">
        <f>IF(AB61="",0,IF(AB61="優勝",[1]現行XD用点数換算表!$B$17,IF(AB61="準優勝",[1]現行XD用点数換算表!$C$17,IF(AB61="ベスト4",[1]現行XD用点数換算表!$D$17,IF(AB61="ベスト8",[1]現行XD用点数換算表!$E$17,IF(AB61="ベスト16",[1]現行XD用点数換算表!$F$17,IF(AB61="ベスト32",[1]現行XD用点数換算表!$G$17,"")))))))</f>
        <v>0</v>
      </c>
      <c r="AD61" s="12"/>
      <c r="AE61" s="8">
        <f>IF(AD61="",0,IF(AD61="優勝",[1]現行XD用点数換算表!$B$18,IF(AD61="準優勝",[1]現行XD用点数換算表!$C$18,IF(AD61="ベスト4",[1]現行XD用点数換算表!$D$18,IF(AD61="ベスト8",[1]現行XD用点数換算表!$E$18,[1]現行XD用点数換算表!$F$18)))))</f>
        <v>0</v>
      </c>
      <c r="AF61" s="12"/>
      <c r="AG61" s="8">
        <f>IF(AF61="",0,IF(AF61="優勝",[1]現行XD用点数換算表!$B$19,IF(AF61="準優勝",[1]現行XD用点数換算表!$C$19,IF(AF61="ベスト4",[1]現行XD用点数換算表!$D$19,IF(AF61="ベスト8",[1]現行XD用点数換算表!$E$19,[1]現行XD用点数換算表!$F$19)))))</f>
        <v>0</v>
      </c>
      <c r="AH61" s="8">
        <f t="shared" si="1"/>
        <v>30</v>
      </c>
    </row>
    <row r="62" spans="1:34" ht="15" customHeight="1" x14ac:dyDescent="0.55000000000000004">
      <c r="A62" s="12" t="s">
        <v>222</v>
      </c>
      <c r="B62" s="12" t="s">
        <v>188</v>
      </c>
      <c r="C62" s="12">
        <v>2</v>
      </c>
      <c r="D62" s="29" t="s">
        <v>200</v>
      </c>
      <c r="E62" s="11" t="s">
        <v>34</v>
      </c>
      <c r="F62" s="12"/>
      <c r="G62" s="13">
        <f>IF(F62="",0,IF(F62="優勝",[1]現行XD用点数換算表!$B$2,IF(F62="準優勝",[1]現行XD用点数換算表!$C$2,IF(F62="ベスト4",[1]現行XD用点数換算表!$D$2,[1]現行XD用点数換算表!$E$2))))</f>
        <v>0</v>
      </c>
      <c r="H62" s="12"/>
      <c r="I62" s="8">
        <f>IF(H62="",0,IF(H62="優勝",[1]現行XD用点数換算表!$B$3,IF(H62="準優勝",[1]現行XD用点数換算表!$C$3,IF(H62="ベスト4",[1]現行XD用点数換算表!$D$3,[1]現行XD用点数換算表!$E$3))))</f>
        <v>0</v>
      </c>
      <c r="J62" s="12"/>
      <c r="K62" s="8">
        <f>IF(J62="",0,IF(J62="優勝",[2]現行XD用点数換算表!$B$4,IF(J62="準優勝",[2]現行XD用点数換算表!$C$4,IF(J62="ベスト4",[2]現行XD用点数換算表!$D$4,IF(J62="ベスト8",[2]現行XD用点数換算表!$E$4,IF(J62="ベスト16",[2]現行XD用点数換算表!$F$4,IF(J62="ベスト32",[2]現行XD用点数換算表!$G$4,"")))))))</f>
        <v>0</v>
      </c>
      <c r="L62" s="12"/>
      <c r="M62" s="8">
        <f>IF(L62="",0,IF(L62="優勝",[1]現行XD用点数換算表!$B$5,IF(L62="準優勝",[1]現行XD用点数換算表!$C$5,IF(L62="ベスト4",[1]現行XD用点数換算表!$D$5,IF(L62="ベスト8",[1]現行XD用点数換算表!$E$5,IF(L62="ベスト16",[1]現行XD用点数換算表!$F$5,IF(L62="ベスト32",[1]現行XD用点数換算表!$G$5,"")))))))</f>
        <v>0</v>
      </c>
      <c r="N62" s="12" t="s">
        <v>5</v>
      </c>
      <c r="O62" s="8">
        <f>IF(N62="",0,IF(N62="優勝",[1]現行XD用点数換算表!$B$6,IF(N62="準優勝",[1]現行XD用点数換算表!$C$6,IF(N62="ベスト4",[1]現行XD用点数換算表!$D$6,IF(N62="ベスト8",[1]現行XD用点数換算表!$E$6,IF(N62="ベスト16",[1]現行XD用点数換算表!$F$6,IF(N62="ベスト32",[1]現行XD用点数換算表!$G$6,"")))))))</f>
        <v>30</v>
      </c>
      <c r="P62" s="12"/>
      <c r="Q62" s="8">
        <f>IF(P62="",0,IF(P62="優勝",[1]現行XD用点数換算表!$B$7,IF(P62="準優勝",[1]現行XD用点数換算表!$C$7,IF(P62="ベスト4",[1]現行XD用点数換算表!$D$7,IF(P62="ベスト8",[1]現行XD用点数換算表!$E$7,[1]現行XD用点数換算表!$F$7)))))</f>
        <v>0</v>
      </c>
      <c r="R62" s="12"/>
      <c r="S62" s="8">
        <f>IF(R62="",0,IF(R62="優勝",[1]現行XD用点数換算表!$B$8,IF(R62="準優勝",[1]現行XD用点数換算表!$C$8,IF(R62="ベスト4",[1]現行XD用点数換算表!$D$8,IF(R62="ベスト8",[1]現行XD用点数換算表!$E$8,[1]現行XD用点数換算表!$F$8)))))</f>
        <v>0</v>
      </c>
      <c r="T62" s="12"/>
      <c r="U62" s="14">
        <f>IF(T62="",0,IF(T62="優勝",[1]現行XD用点数換算表!$B$13,IF(T62="準優勝",[1]現行XD用点数換算表!$C$13,IF(T62="ベスト4",[1]現行XD用点数換算表!$D$13,[1]現行XD用点数換算表!$E$13))))</f>
        <v>0</v>
      </c>
      <c r="V62" s="12"/>
      <c r="W62" s="8">
        <f>IF(V62="",0,IF(V62="優勝",[1]現行XD用点数換算表!$B$14,IF(V62="準優勝",[1]現行XD用点数換算表!$C$14,IF(V62="ベスト4",[1]現行XD用点数換算表!$D$14,[1]現行XD用点数換算表!$E$14))))</f>
        <v>0</v>
      </c>
      <c r="X62" s="12"/>
      <c r="Y62" s="8">
        <f>IF(X62="",0,IF(X62="優勝",[2]現行XD用点数換算表!$B$15,IF(X62="準優勝",[2]現行XD用点数換算表!$C$15,IF(X62="ベスト4",[2]現行XD用点数換算表!$D$15,IF(X62="ベスト8",[2]現行XD用点数換算表!$E$15,IF(X62="ベスト16",[2]現行XD用点数換算表!$F$15,IF(X62="ベスト32",[2]現行XD用点数換算表!$G$15,"")))))))</f>
        <v>0</v>
      </c>
      <c r="Z62" s="12"/>
      <c r="AA62" s="8">
        <f>IF(Z62="",0,IF(Z62="優勝",[1]現行XD用点数換算表!$B$16,IF(Z62="準優勝",[1]現行XD用点数換算表!$C$16,IF(Z62="ベスト4",[1]現行XD用点数換算表!$D$16,IF(Z62="ベスト8",[1]現行XD用点数換算表!$E$16,IF(Z62="ベスト16",[1]現行XD用点数換算表!$F$16,IF(Z62="ベスト32",[1]現行XD用点数換算表!$G$16,"")))))))</f>
        <v>0</v>
      </c>
      <c r="AB62" s="12"/>
      <c r="AC62" s="8">
        <f>IF(AB62="",0,IF(AB62="優勝",[1]現行XD用点数換算表!$B$17,IF(AB62="準優勝",[1]現行XD用点数換算表!$C$17,IF(AB62="ベスト4",[1]現行XD用点数換算表!$D$17,IF(AB62="ベスト8",[1]現行XD用点数換算表!$E$17,IF(AB62="ベスト16",[1]現行XD用点数換算表!$F$17,IF(AB62="ベスト32",[1]現行XD用点数換算表!$G$17,"")))))))</f>
        <v>0</v>
      </c>
      <c r="AD62" s="12"/>
      <c r="AE62" s="8">
        <f>IF(AD62="",0,IF(AD62="優勝",[1]現行XD用点数換算表!$B$18,IF(AD62="準優勝",[1]現行XD用点数換算表!$C$18,IF(AD62="ベスト4",[1]現行XD用点数換算表!$D$18,IF(AD62="ベスト8",[1]現行XD用点数換算表!$E$18,[1]現行XD用点数換算表!$F$18)))))</f>
        <v>0</v>
      </c>
      <c r="AF62" s="12"/>
      <c r="AG62" s="8">
        <f>IF(AF62="",0,IF(AF62="優勝",[1]現行XD用点数換算表!$B$19,IF(AF62="準優勝",[1]現行XD用点数換算表!$C$19,IF(AF62="ベスト4",[1]現行XD用点数換算表!$D$19,IF(AF62="ベスト8",[1]現行XD用点数換算表!$E$19,[1]現行XD用点数換算表!$F$19)))))</f>
        <v>0</v>
      </c>
      <c r="AH62" s="8">
        <f t="shared" si="1"/>
        <v>30</v>
      </c>
    </row>
    <row r="63" spans="1:34" ht="15" customHeight="1" x14ac:dyDescent="0.55000000000000004">
      <c r="A63" s="12" t="s">
        <v>223</v>
      </c>
      <c r="B63" s="12" t="s">
        <v>188</v>
      </c>
      <c r="C63" s="12">
        <v>2</v>
      </c>
      <c r="D63" s="29" t="s">
        <v>200</v>
      </c>
      <c r="E63" s="11" t="s">
        <v>34</v>
      </c>
      <c r="F63" s="12"/>
      <c r="G63" s="13">
        <f>IF(F63="",0,IF(F63="優勝",[1]現行XD用点数換算表!$B$2,IF(F63="準優勝",[1]現行XD用点数換算表!$C$2,IF(F63="ベスト4",[1]現行XD用点数換算表!$D$2,[1]現行XD用点数換算表!$E$2))))</f>
        <v>0</v>
      </c>
      <c r="H63" s="12"/>
      <c r="I63" s="8">
        <f>IF(H63="",0,IF(H63="優勝",[1]現行XD用点数換算表!$B$3,IF(H63="準優勝",[1]現行XD用点数換算表!$C$3,IF(H63="ベスト4",[1]現行XD用点数換算表!$D$3,[1]現行XD用点数換算表!$E$3))))</f>
        <v>0</v>
      </c>
      <c r="J63" s="12"/>
      <c r="K63" s="8">
        <f>IF(J63="",0,IF(J63="優勝",[2]現行XD用点数換算表!$B$4,IF(J63="準優勝",[2]現行XD用点数換算表!$C$4,IF(J63="ベスト4",[2]現行XD用点数換算表!$D$4,IF(J63="ベスト8",[2]現行XD用点数換算表!$E$4,IF(J63="ベスト16",[2]現行XD用点数換算表!$F$4,IF(J63="ベスト32",[2]現行XD用点数換算表!$G$4,"")))))))</f>
        <v>0</v>
      </c>
      <c r="L63" s="12"/>
      <c r="M63" s="8">
        <f>IF(L63="",0,IF(L63="優勝",[1]現行XD用点数換算表!$B$5,IF(L63="準優勝",[1]現行XD用点数換算表!$C$5,IF(L63="ベスト4",[1]現行XD用点数換算表!$D$5,IF(L63="ベスト8",[1]現行XD用点数換算表!$E$5,IF(L63="ベスト16",[1]現行XD用点数換算表!$F$5,IF(L63="ベスト32",[1]現行XD用点数換算表!$G$5,"")))))))</f>
        <v>0</v>
      </c>
      <c r="N63" s="12" t="s">
        <v>5</v>
      </c>
      <c r="O63" s="8">
        <f>IF(N63="",0,IF(N63="優勝",[1]現行XD用点数換算表!$B$6,IF(N63="準優勝",[1]現行XD用点数換算表!$C$6,IF(N63="ベスト4",[1]現行XD用点数換算表!$D$6,IF(N63="ベスト8",[1]現行XD用点数換算表!$E$6,IF(N63="ベスト16",[1]現行XD用点数換算表!$F$6,IF(N63="ベスト32",[1]現行XD用点数換算表!$G$6,"")))))))</f>
        <v>30</v>
      </c>
      <c r="P63" s="12"/>
      <c r="Q63" s="8">
        <f>IF(P63="",0,IF(P63="優勝",[1]現行XD用点数換算表!$B$7,IF(P63="準優勝",[1]現行XD用点数換算表!$C$7,IF(P63="ベスト4",[1]現行XD用点数換算表!$D$7,IF(P63="ベスト8",[1]現行XD用点数換算表!$E$7,[1]現行XD用点数換算表!$F$7)))))</f>
        <v>0</v>
      </c>
      <c r="R63" s="12"/>
      <c r="S63" s="8">
        <f>IF(R63="",0,IF(R63="優勝",[1]現行XD用点数換算表!$B$8,IF(R63="準優勝",[1]現行XD用点数換算表!$C$8,IF(R63="ベスト4",[1]現行XD用点数換算表!$D$8,IF(R63="ベスト8",[1]現行XD用点数換算表!$E$8,[1]現行XD用点数換算表!$F$8)))))</f>
        <v>0</v>
      </c>
      <c r="T63" s="12"/>
      <c r="U63" s="14">
        <f>IF(T63="",0,IF(T63="優勝",[1]現行XD用点数換算表!$B$13,IF(T63="準優勝",[1]現行XD用点数換算表!$C$13,IF(T63="ベスト4",[1]現行XD用点数換算表!$D$13,[1]現行XD用点数換算表!$E$13))))</f>
        <v>0</v>
      </c>
      <c r="V63" s="12"/>
      <c r="W63" s="8">
        <f>IF(V63="",0,IF(V63="優勝",[1]現行XD用点数換算表!$B$14,IF(V63="準優勝",[1]現行XD用点数換算表!$C$14,IF(V63="ベスト4",[1]現行XD用点数換算表!$D$14,[1]現行XD用点数換算表!$E$14))))</f>
        <v>0</v>
      </c>
      <c r="X63" s="12"/>
      <c r="Y63" s="8">
        <f>IF(X63="",0,IF(X63="優勝",[2]現行XD用点数換算表!$B$15,IF(X63="準優勝",[2]現行XD用点数換算表!$C$15,IF(X63="ベスト4",[2]現行XD用点数換算表!$D$15,IF(X63="ベスト8",[2]現行XD用点数換算表!$E$15,IF(X63="ベスト16",[2]現行XD用点数換算表!$F$15,IF(X63="ベスト32",[2]現行XD用点数換算表!$G$15,"")))))))</f>
        <v>0</v>
      </c>
      <c r="Z63" s="12"/>
      <c r="AA63" s="8">
        <f>IF(Z63="",0,IF(Z63="優勝",[1]現行XD用点数換算表!$B$16,IF(Z63="準優勝",[1]現行XD用点数換算表!$C$16,IF(Z63="ベスト4",[1]現行XD用点数換算表!$D$16,IF(Z63="ベスト8",[1]現行XD用点数換算表!$E$16,IF(Z63="ベスト16",[1]現行XD用点数換算表!$F$16,IF(Z63="ベスト32",[1]現行XD用点数換算表!$G$16,"")))))))</f>
        <v>0</v>
      </c>
      <c r="AB63" s="12"/>
      <c r="AC63" s="8">
        <f>IF(AB63="",0,IF(AB63="優勝",[1]現行XD用点数換算表!$B$17,IF(AB63="準優勝",[1]現行XD用点数換算表!$C$17,IF(AB63="ベスト4",[1]現行XD用点数換算表!$D$17,IF(AB63="ベスト8",[1]現行XD用点数換算表!$E$17,IF(AB63="ベスト16",[1]現行XD用点数換算表!$F$17,IF(AB63="ベスト32",[1]現行XD用点数換算表!$G$17,"")))))))</f>
        <v>0</v>
      </c>
      <c r="AD63" s="12"/>
      <c r="AE63" s="8">
        <f>IF(AD63="",0,IF(AD63="優勝",[1]現行XD用点数換算表!$B$18,IF(AD63="準優勝",[1]現行XD用点数換算表!$C$18,IF(AD63="ベスト4",[1]現行XD用点数換算表!$D$18,IF(AD63="ベスト8",[1]現行XD用点数換算表!$E$18,[1]現行XD用点数換算表!$F$18)))))</f>
        <v>0</v>
      </c>
      <c r="AF63" s="12"/>
      <c r="AG63" s="8">
        <f>IF(AF63="",0,IF(AF63="優勝",[1]現行XD用点数換算表!$B$19,IF(AF63="準優勝",[1]現行XD用点数換算表!$C$19,IF(AF63="ベスト4",[1]現行XD用点数換算表!$D$19,IF(AF63="ベスト8",[1]現行XD用点数換算表!$E$19,[1]現行XD用点数換算表!$F$19)))))</f>
        <v>0</v>
      </c>
      <c r="AH63" s="8">
        <f t="shared" si="1"/>
        <v>30</v>
      </c>
    </row>
    <row r="64" spans="1:34" ht="15" customHeight="1" x14ac:dyDescent="0.55000000000000004">
      <c r="A64" s="12" t="s">
        <v>224</v>
      </c>
      <c r="B64" s="12" t="s">
        <v>164</v>
      </c>
      <c r="C64" s="12">
        <v>4</v>
      </c>
      <c r="D64" s="29" t="s">
        <v>200</v>
      </c>
      <c r="E64" s="11" t="s">
        <v>34</v>
      </c>
      <c r="F64" s="12"/>
      <c r="G64" s="13">
        <f>IF(F64="",0,IF(F64="優勝",[1]現行XD用点数換算表!$B$2,IF(F64="準優勝",[1]現行XD用点数換算表!$C$2,IF(F64="ベスト4",[1]現行XD用点数換算表!$D$2,[1]現行XD用点数換算表!$E$2))))</f>
        <v>0</v>
      </c>
      <c r="H64" s="12"/>
      <c r="I64" s="8">
        <f>IF(H64="",0,IF(H64="優勝",[1]現行XD用点数換算表!$B$3,IF(H64="準優勝",[1]現行XD用点数換算表!$C$3,IF(H64="ベスト4",[1]現行XD用点数換算表!$D$3,[1]現行XD用点数換算表!$E$3))))</f>
        <v>0</v>
      </c>
      <c r="J64" s="12"/>
      <c r="K64" s="8">
        <f>IF(J64="",0,IF(J64="優勝",[2]現行XD用点数換算表!$B$4,IF(J64="準優勝",[2]現行XD用点数換算表!$C$4,IF(J64="ベスト4",[2]現行XD用点数換算表!$D$4,IF(J64="ベスト8",[2]現行XD用点数換算表!$E$4,IF(J64="ベスト16",[2]現行XD用点数換算表!$F$4,IF(J64="ベスト32",[2]現行XD用点数換算表!$G$4,"")))))))</f>
        <v>0</v>
      </c>
      <c r="L64" s="12"/>
      <c r="M64" s="8">
        <f>IF(L64="",0,IF(L64="優勝",[1]現行XD用点数換算表!$B$5,IF(L64="準優勝",[1]現行XD用点数換算表!$C$5,IF(L64="ベスト4",[1]現行XD用点数換算表!$D$5,IF(L64="ベスト8",[1]現行XD用点数換算表!$E$5,IF(L64="ベスト16",[1]現行XD用点数換算表!$F$5,IF(L64="ベスト32",[1]現行XD用点数換算表!$G$5,"")))))))</f>
        <v>0</v>
      </c>
      <c r="N64" s="12" t="s">
        <v>5</v>
      </c>
      <c r="O64" s="8">
        <f>IF(N64="",0,IF(N64="優勝",[1]現行XD用点数換算表!$B$6,IF(N64="準優勝",[1]現行XD用点数換算表!$C$6,IF(N64="ベスト4",[1]現行XD用点数換算表!$D$6,IF(N64="ベスト8",[1]現行XD用点数換算表!$E$6,IF(N64="ベスト16",[1]現行XD用点数換算表!$F$6,IF(N64="ベスト32",[1]現行XD用点数換算表!$G$6,"")))))))</f>
        <v>30</v>
      </c>
      <c r="P64" s="12"/>
      <c r="Q64" s="8">
        <f>IF(P64="",0,IF(P64="優勝",[1]現行XD用点数換算表!$B$7,IF(P64="準優勝",[1]現行XD用点数換算表!$C$7,IF(P64="ベスト4",[1]現行XD用点数換算表!$D$7,IF(P64="ベスト8",[1]現行XD用点数換算表!$E$7,[1]現行XD用点数換算表!$F$7)))))</f>
        <v>0</v>
      </c>
      <c r="R64" s="12"/>
      <c r="S64" s="8">
        <f>IF(R64="",0,IF(R64="優勝",[1]現行XD用点数換算表!$B$8,IF(R64="準優勝",[1]現行XD用点数換算表!$C$8,IF(R64="ベスト4",[1]現行XD用点数換算表!$D$8,IF(R64="ベスト8",[1]現行XD用点数換算表!$E$8,[1]現行XD用点数換算表!$F$8)))))</f>
        <v>0</v>
      </c>
      <c r="T64" s="12"/>
      <c r="U64" s="14">
        <f>IF(T64="",0,IF(T64="優勝",[1]現行XD用点数換算表!$B$13,IF(T64="準優勝",[1]現行XD用点数換算表!$C$13,IF(T64="ベスト4",[1]現行XD用点数換算表!$D$13,[1]現行XD用点数換算表!$E$13))))</f>
        <v>0</v>
      </c>
      <c r="V64" s="12"/>
      <c r="W64" s="8">
        <f>IF(V64="",0,IF(V64="優勝",[1]現行XD用点数換算表!$B$14,IF(V64="準優勝",[1]現行XD用点数換算表!$C$14,IF(V64="ベスト4",[1]現行XD用点数換算表!$D$14,[1]現行XD用点数換算表!$E$14))))</f>
        <v>0</v>
      </c>
      <c r="X64" s="12"/>
      <c r="Y64" s="8">
        <f>IF(X64="",0,IF(X64="優勝",[2]現行XD用点数換算表!$B$15,IF(X64="準優勝",[2]現行XD用点数換算表!$C$15,IF(X64="ベスト4",[2]現行XD用点数換算表!$D$15,IF(X64="ベスト8",[2]現行XD用点数換算表!$E$15,IF(X64="ベスト16",[2]現行XD用点数換算表!$F$15,IF(X64="ベスト32",[2]現行XD用点数換算表!$G$15,"")))))))</f>
        <v>0</v>
      </c>
      <c r="Z64" s="12"/>
      <c r="AA64" s="8">
        <f>IF(Z64="",0,IF(Z64="優勝",[1]現行XD用点数換算表!$B$16,IF(Z64="準優勝",[1]現行XD用点数換算表!$C$16,IF(Z64="ベスト4",[1]現行XD用点数換算表!$D$16,IF(Z64="ベスト8",[1]現行XD用点数換算表!$E$16,IF(Z64="ベスト16",[1]現行XD用点数換算表!$F$16,IF(Z64="ベスト32",[1]現行XD用点数換算表!$G$16,"")))))))</f>
        <v>0</v>
      </c>
      <c r="AB64" s="12"/>
      <c r="AC64" s="8">
        <f>IF(AB64="",0,IF(AB64="優勝",[1]現行XD用点数換算表!$B$17,IF(AB64="準優勝",[1]現行XD用点数換算表!$C$17,IF(AB64="ベスト4",[1]現行XD用点数換算表!$D$17,IF(AB64="ベスト8",[1]現行XD用点数換算表!$E$17,IF(AB64="ベスト16",[1]現行XD用点数換算表!$F$17,IF(AB64="ベスト32",[1]現行XD用点数換算表!$G$17,"")))))))</f>
        <v>0</v>
      </c>
      <c r="AD64" s="12"/>
      <c r="AE64" s="8">
        <f>IF(AD64="",0,IF(AD64="優勝",[1]現行XD用点数換算表!$B$18,IF(AD64="準優勝",[1]現行XD用点数換算表!$C$18,IF(AD64="ベスト4",[1]現行XD用点数換算表!$D$18,IF(AD64="ベスト8",[1]現行XD用点数換算表!$E$18,[1]現行XD用点数換算表!$F$18)))))</f>
        <v>0</v>
      </c>
      <c r="AF64" s="12"/>
      <c r="AG64" s="8">
        <f>IF(AF64="",0,IF(AF64="優勝",[1]現行XD用点数換算表!$B$19,IF(AF64="準優勝",[1]現行XD用点数換算表!$C$19,IF(AF64="ベスト4",[1]現行XD用点数換算表!$D$19,IF(AF64="ベスト8",[1]現行XD用点数換算表!$E$19,[1]現行XD用点数換算表!$F$19)))))</f>
        <v>0</v>
      </c>
      <c r="AH64" s="8">
        <f t="shared" si="1"/>
        <v>30</v>
      </c>
    </row>
    <row r="65" spans="1:34" ht="15" customHeight="1" x14ac:dyDescent="0.55000000000000004">
      <c r="A65" s="12" t="s">
        <v>307</v>
      </c>
      <c r="B65" s="12" t="s">
        <v>292</v>
      </c>
      <c r="C65" s="12">
        <v>4</v>
      </c>
      <c r="D65" s="42" t="s">
        <v>291</v>
      </c>
      <c r="E65" s="45" t="s">
        <v>226</v>
      </c>
      <c r="F65" s="12"/>
      <c r="G65" s="13">
        <f>IF(F65="",0,IF(F65="優勝",[4]現行XD用点数換算表!$B$2,IF(F65="準優勝",[4]現行XD用点数換算表!$C$2,IF(F65="ベスト4",[4]現行XD用点数換算表!$D$2,[4]現行XD用点数換算表!$E$2))))</f>
        <v>0</v>
      </c>
      <c r="H65" s="12"/>
      <c r="I65" s="8">
        <f>IF(H65="",0,IF(H65="優勝",[4]現行XD用点数換算表!$B$3,IF(H65="準優勝",[4]現行XD用点数換算表!$C$3,IF(H65="ベスト4",[4]現行XD用点数換算表!$D$3,[4]現行XD用点数換算表!$E$3))))</f>
        <v>0</v>
      </c>
      <c r="J65" s="12"/>
      <c r="K65" s="8">
        <f>IF(J65="",0,IF(J65="優勝",[2]現行XD用点数換算表!$B$4,IF(J65="準優勝",[2]現行XD用点数換算表!$C$4,IF(J65="ベスト4",[2]現行XD用点数換算表!$D$4,IF(J65="ベスト8",[2]現行XD用点数換算表!$E$4,IF(J65="ベスト16",[2]現行XD用点数換算表!$F$4,IF(J65="ベスト32",[2]現行XD用点数換算表!$G$4,"")))))))</f>
        <v>0</v>
      </c>
      <c r="L65" s="12"/>
      <c r="M65" s="8">
        <f>IF(L65="",0,IF(L65="優勝",[4]現行XD用点数換算表!$B$5,IF(L65="準優勝",[4]現行XD用点数換算表!$C$5,IF(L65="ベスト4",[4]現行XD用点数換算表!$D$5,IF(L65="ベスト8",[4]現行XD用点数換算表!$E$5,IF(L65="ベスト16",[4]現行XD用点数換算表!$F$5,IF(L65="ベスト32",[4]現行XD用点数換算表!$G$5,"")))))))</f>
        <v>0</v>
      </c>
      <c r="N65" s="12" t="s">
        <v>5</v>
      </c>
      <c r="O65" s="8">
        <f>IF(N65="",0,IF(N65="優勝",[4]現行XD用点数換算表!$B$6,IF(N65="準優勝",[4]現行XD用点数換算表!$C$6,IF(N65="ベスト4",[4]現行XD用点数換算表!$D$6,IF(N65="ベスト8",[4]現行XD用点数換算表!$E$6,IF(N65="ベスト16",[4]現行XD用点数換算表!$F$6,IF(N65="ベスト32",[4]現行XD用点数換算表!$G$6,"")))))))</f>
        <v>30</v>
      </c>
      <c r="P65" s="12"/>
      <c r="Q65" s="8">
        <f>IF(P65="",0,IF(P65="優勝",[4]現行XD用点数換算表!$B$7,IF(P65="準優勝",[4]現行XD用点数換算表!$C$7,IF(P65="ベスト4",[4]現行XD用点数換算表!$D$7,IF(P65="ベスト8",[4]現行XD用点数換算表!$E$7,[4]現行XD用点数換算表!$F$7)))))</f>
        <v>0</v>
      </c>
      <c r="R65" s="12"/>
      <c r="S65" s="8">
        <f>IF(R65="",0,IF(R65="優勝",[4]現行XD用点数換算表!$B$8,IF(R65="準優勝",[4]現行XD用点数換算表!$C$8,IF(R65="ベスト4",[4]現行XD用点数換算表!$D$8,IF(R65="ベスト8",[4]現行XD用点数換算表!$E$8,[4]現行XD用点数換算表!$F$8)))))</f>
        <v>0</v>
      </c>
      <c r="T65" s="12"/>
      <c r="U65" s="14">
        <f>IF(T65="",0,IF(T65="優勝",[4]現行XD用点数換算表!$B$13,IF(T65="準優勝",[4]現行XD用点数換算表!$C$13,IF(T65="ベスト4",[4]現行XD用点数換算表!$D$13,[4]現行XD用点数換算表!$E$13))))</f>
        <v>0</v>
      </c>
      <c r="V65" s="12"/>
      <c r="W65" s="8">
        <f>IF(V65="",0,IF(V65="優勝",[4]現行XD用点数換算表!$B$14,IF(V65="準優勝",[4]現行XD用点数換算表!$C$14,IF(V65="ベスト4",[4]現行XD用点数換算表!$D$14,[4]現行XD用点数換算表!$E$14))))</f>
        <v>0</v>
      </c>
      <c r="X65" s="12"/>
      <c r="Y65" s="8">
        <f>IF(X65="",0,IF(X65="優勝",[2]現行XD用点数換算表!$B$15,IF(X65="準優勝",[2]現行XD用点数換算表!$C$15,IF(X65="ベスト4",[2]現行XD用点数換算表!$D$15,IF(X65="ベスト8",[2]現行XD用点数換算表!$E$15,IF(X65="ベスト16",[2]現行XD用点数換算表!$F$15,IF(X65="ベスト32",[2]現行XD用点数換算表!$G$15,"")))))))</f>
        <v>0</v>
      </c>
      <c r="Z65" s="12"/>
      <c r="AA65" s="8">
        <f>IF(Z65="",0,IF(Z65="優勝",[4]現行XD用点数換算表!$B$16,IF(Z65="準優勝",[4]現行XD用点数換算表!$C$16,IF(Z65="ベスト4",[4]現行XD用点数換算表!$D$16,IF(Z65="ベスト8",[4]現行XD用点数換算表!$E$16,IF(Z65="ベスト16",[4]現行XD用点数換算表!$F$16,IF(Z65="ベスト32",[4]現行XD用点数換算表!$G$16,"")))))))</f>
        <v>0</v>
      </c>
      <c r="AB65" s="12"/>
      <c r="AC65" s="8">
        <f>IF(AB65="",0,IF(AB65="優勝",[4]現行XD用点数換算表!$B$17,IF(AB65="準優勝",[4]現行XD用点数換算表!$C$17,IF(AB65="ベスト4",[4]現行XD用点数換算表!$D$17,IF(AB65="ベスト8",[4]現行XD用点数換算表!$E$17,IF(AB65="ベスト16",[4]現行XD用点数換算表!$F$17,IF(AB65="ベスト32",[4]現行XD用点数換算表!$G$17,"")))))))</f>
        <v>0</v>
      </c>
      <c r="AD65" s="12"/>
      <c r="AE65" s="8">
        <f>IF(AD65="",0,IF(AD65="優勝",[4]現行XD用点数換算表!$B$18,IF(AD65="準優勝",[4]現行XD用点数換算表!$C$18,IF(AD65="ベスト4",[4]現行XD用点数換算表!$D$18,IF(AD65="ベスト8",[4]現行XD用点数換算表!$E$18,[4]現行XD用点数換算表!$F$18)))))</f>
        <v>0</v>
      </c>
      <c r="AF65" s="12"/>
      <c r="AG65" s="8">
        <f>IF(AF65="",0,IF(AF65="優勝",[4]現行XD用点数換算表!$B$19,IF(AF65="準優勝",[4]現行XD用点数換算表!$C$19,IF(AF65="ベスト4",[4]現行XD用点数換算表!$D$19,IF(AF65="ベスト8",[4]現行XD用点数換算表!$E$19,[4]現行XD用点数換算表!$F$19)))))</f>
        <v>0</v>
      </c>
      <c r="AH65" s="8">
        <f t="shared" si="1"/>
        <v>30</v>
      </c>
    </row>
    <row r="66" spans="1:34" ht="15" customHeight="1" x14ac:dyDescent="0.55000000000000004">
      <c r="A66" s="12" t="s">
        <v>150</v>
      </c>
      <c r="B66" s="12" t="s">
        <v>60</v>
      </c>
      <c r="C66" s="12">
        <v>2</v>
      </c>
      <c r="D66" s="25" t="s">
        <v>159</v>
      </c>
      <c r="E66" s="39" t="s">
        <v>160</v>
      </c>
      <c r="F66" s="12"/>
      <c r="G66" s="13">
        <f>IF(F66="",0,IF(F66="優勝",[6]現行XD用点数換算表!$B$2,IF(F66="準優勝",[6]現行XD用点数換算表!$C$2,IF(F66="ベスト4",[6]現行XD用点数換算表!$D$2,[6]現行XD用点数換算表!$E$2))))</f>
        <v>0</v>
      </c>
      <c r="H66" s="12"/>
      <c r="I66" s="8">
        <f>IF(H66="",0,IF(H66="優勝",[6]現行XD用点数換算表!$B$3,IF(H66="準優勝",[6]現行XD用点数換算表!$C$3,IF(H66="ベスト4",[6]現行XD用点数換算表!$D$3,[6]現行XD用点数換算表!$E$3))))</f>
        <v>0</v>
      </c>
      <c r="J66" s="12"/>
      <c r="K66" s="8">
        <f>IF(J66="",0,IF(J66="優勝",[5]現行XD用点数換算表!$B$4,IF(J66="準優勝",[5]現行XD用点数換算表!$C$4,IF(J66="ベスト4",[5]現行XD用点数換算表!$D$4,IF(J66="ベスト8",[5]現行XD用点数換算表!$E$4,IF(J66="ベスト16",[5]現行XD用点数換算表!$F$4,IF(J66="ベスト32",[5]現行XD用点数換算表!$G$4,"")))))))</f>
        <v>0</v>
      </c>
      <c r="L66" s="12"/>
      <c r="M66" s="8">
        <f>IF(L66="",0,IF(L66="優勝",[6]現行XD用点数換算表!$B$5,IF(L66="準優勝",[6]現行XD用点数換算表!$C$5,IF(L66="ベスト4",[6]現行XD用点数換算表!$D$5,IF(L66="ベスト8",[6]現行XD用点数換算表!$E$5,IF(L66="ベスト16",[6]現行XD用点数換算表!$F$5,IF(L66="ベスト32",[6]現行XD用点数換算表!$G$5,"")))))))</f>
        <v>0</v>
      </c>
      <c r="N66" s="12"/>
      <c r="O66" s="8">
        <f>IF(N66="",0,IF(N66="優勝",[6]現行XD用点数換算表!$B$6,IF(N66="準優勝",[6]現行XD用点数換算表!$C$6,IF(N66="ベスト4",[6]現行XD用点数換算表!$D$6,IF(N66="ベスト8",[6]現行XD用点数換算表!$E$6,IF(N66="ベスト16",[6]現行XD用点数換算表!$F$6,IF(N66="ベスト32",[6]現行XD用点数換算表!$G$6,"")))))))</f>
        <v>0</v>
      </c>
      <c r="P66" s="12"/>
      <c r="Q66" s="8">
        <f>IF(P66="",0,IF(P66="優勝",[6]現行XD用点数換算表!$B$7,IF(P66="準優勝",[6]現行XD用点数換算表!$C$7,IF(P66="ベスト4",[6]現行XD用点数換算表!$D$7,IF(P66="ベスト8",[6]現行XD用点数換算表!$E$7,[6]現行XD用点数換算表!$F$7)))))</f>
        <v>0</v>
      </c>
      <c r="R66" s="12"/>
      <c r="S66" s="8">
        <f>IF(R66="",0,IF(R66="優勝",[6]現行XD用点数換算表!$B$8,IF(R66="準優勝",[6]現行XD用点数換算表!$C$8,IF(R66="ベスト4",[6]現行XD用点数換算表!$D$8,IF(R66="ベスト8",[6]現行XD用点数換算表!$E$8,[6]現行XD用点数換算表!$F$8)))))</f>
        <v>0</v>
      </c>
      <c r="T66" s="12"/>
      <c r="U66" s="14">
        <f>IF(T66="",0,IF(T66="優勝",[6]現行XD用点数換算表!$B$13,IF(T66="準優勝",[6]現行XD用点数換算表!$C$13,IF(T66="ベスト4",[6]現行XD用点数換算表!$D$13,[6]現行XD用点数換算表!$E$13))))</f>
        <v>0</v>
      </c>
      <c r="V66" s="12" t="s">
        <v>3</v>
      </c>
      <c r="W66" s="8">
        <f>IF(V66="",0,IF(V66="優勝",[6]現行XD用点数換算表!$B$14,IF(V66="準優勝",[6]現行XD用点数換算表!$C$14,IF(V66="ベスト4",[6]現行XD用点数換算表!$D$14,[6]現行XD用点数換算表!$E$14))))</f>
        <v>24</v>
      </c>
      <c r="X66" s="12"/>
      <c r="Y66" s="8">
        <f>IF(X66="",0,IF(X66="優勝",[5]現行XD用点数換算表!$B$15,IF(X66="準優勝",[5]現行XD用点数換算表!$C$15,IF(X66="ベスト4",[5]現行XD用点数換算表!$D$15,IF(X66="ベスト8",[5]現行XD用点数換算表!$E$15,IF(X66="ベスト16",[5]現行XD用点数換算表!$F$15,IF(X66="ベスト32",[5]現行XD用点数換算表!$G$15,"")))))))</f>
        <v>0</v>
      </c>
      <c r="Z66" s="12"/>
      <c r="AA66" s="8">
        <f>IF(Z66="",0,IF(Z66="優勝",[6]現行XD用点数換算表!$B$16,IF(Z66="準優勝",[6]現行XD用点数換算表!$C$16,IF(Z66="ベスト4",[6]現行XD用点数換算表!$D$16,IF(Z66="ベスト8",[6]現行XD用点数換算表!$E$16,IF(Z66="ベスト16",[6]現行XD用点数換算表!$F$16,IF(Z66="ベスト32",[6]現行XD用点数換算表!$G$16,"")))))))</f>
        <v>0</v>
      </c>
      <c r="AB66" s="12"/>
      <c r="AC66" s="8">
        <f>IF(AB66="",0,IF(AB66="優勝",[6]現行XD用点数換算表!$B$17,IF(AB66="準優勝",[6]現行XD用点数換算表!$C$17,IF(AB66="ベスト4",[6]現行XD用点数換算表!$D$17,IF(AB66="ベスト8",[6]現行XD用点数換算表!$E$17,IF(AB66="ベスト16",[6]現行XD用点数換算表!$F$17,IF(AB66="ベスト32",[6]現行XD用点数換算表!$G$17,"")))))))</f>
        <v>0</v>
      </c>
      <c r="AD66" s="12"/>
      <c r="AE66" s="8">
        <f>IF(AD66="",0,IF(AD66="優勝",[6]現行XD用点数換算表!$B$18,IF(AD66="準優勝",[6]現行XD用点数換算表!$C$18,IF(AD66="ベスト4",[6]現行XD用点数換算表!$D$18,IF(AD66="ベスト8",[6]現行XD用点数換算表!$E$18,[6]現行XD用点数換算表!$F$18)))))</f>
        <v>0</v>
      </c>
      <c r="AF66" s="12"/>
      <c r="AG66" s="8">
        <f>IF(AF66="",0,IF(AF66="優勝",[6]現行XD用点数換算表!$B$19,IF(AF66="準優勝",[6]現行XD用点数換算表!$C$19,IF(AF66="ベスト4",[6]現行XD用点数換算表!$D$19,IF(AF66="ベスト8",[6]現行XD用点数換算表!$E$19,[6]現行XD用点数換算表!$F$19)))))</f>
        <v>0</v>
      </c>
      <c r="AH66" s="8">
        <f t="shared" si="1"/>
        <v>24</v>
      </c>
    </row>
    <row r="67" spans="1:34" ht="15" customHeight="1" x14ac:dyDescent="0.55000000000000004">
      <c r="A67" s="12" t="s">
        <v>151</v>
      </c>
      <c r="B67" s="12" t="s">
        <v>45</v>
      </c>
      <c r="C67" s="12">
        <v>2</v>
      </c>
      <c r="D67" s="25" t="s">
        <v>159</v>
      </c>
      <c r="E67" s="39" t="s">
        <v>160</v>
      </c>
      <c r="F67" s="12"/>
      <c r="G67" s="13">
        <f>IF(F67="",0,IF(F67="優勝",[6]現行XD用点数換算表!$B$2,IF(F67="準優勝",[6]現行XD用点数換算表!$C$2,IF(F67="ベスト4",[6]現行XD用点数換算表!$D$2,[6]現行XD用点数換算表!$E$2))))</f>
        <v>0</v>
      </c>
      <c r="H67" s="12"/>
      <c r="I67" s="8">
        <f>IF(H67="",0,IF(H67="優勝",[6]現行XD用点数換算表!$B$3,IF(H67="準優勝",[6]現行XD用点数換算表!$C$3,IF(H67="ベスト4",[6]現行XD用点数換算表!$D$3,[6]現行XD用点数換算表!$E$3))))</f>
        <v>0</v>
      </c>
      <c r="J67" s="12"/>
      <c r="K67" s="8">
        <f>IF(J67="",0,IF(J67="優勝",[5]現行XD用点数換算表!$B$4,IF(J67="準優勝",[5]現行XD用点数換算表!$C$4,IF(J67="ベスト4",[5]現行XD用点数換算表!$D$4,IF(J67="ベスト8",[5]現行XD用点数換算表!$E$4,IF(J67="ベスト16",[5]現行XD用点数換算表!$F$4,IF(J67="ベスト32",[5]現行XD用点数換算表!$G$4,"")))))))</f>
        <v>0</v>
      </c>
      <c r="L67" s="12"/>
      <c r="M67" s="8">
        <f>IF(L67="",0,IF(L67="優勝",[6]現行XD用点数換算表!$B$5,IF(L67="準優勝",[6]現行XD用点数換算表!$C$5,IF(L67="ベスト4",[6]現行XD用点数換算表!$D$5,IF(L67="ベスト8",[6]現行XD用点数換算表!$E$5,IF(L67="ベスト16",[6]現行XD用点数換算表!$F$5,IF(L67="ベスト32",[6]現行XD用点数換算表!$G$5,"")))))))</f>
        <v>0</v>
      </c>
      <c r="N67" s="12"/>
      <c r="O67" s="8">
        <f>IF(N67="",0,IF(N67="優勝",[6]現行XD用点数換算表!$B$6,IF(N67="準優勝",[6]現行XD用点数換算表!$C$6,IF(N67="ベスト4",[6]現行XD用点数換算表!$D$6,IF(N67="ベスト8",[6]現行XD用点数換算表!$E$6,IF(N67="ベスト16",[6]現行XD用点数換算表!$F$6,IF(N67="ベスト32",[6]現行XD用点数換算表!$G$6,"")))))))</f>
        <v>0</v>
      </c>
      <c r="P67" s="12"/>
      <c r="Q67" s="8">
        <f>IF(P67="",0,IF(P67="優勝",[6]現行XD用点数換算表!$B$7,IF(P67="準優勝",[6]現行XD用点数換算表!$C$7,IF(P67="ベスト4",[6]現行XD用点数換算表!$D$7,IF(P67="ベスト8",[6]現行XD用点数換算表!$E$7,[6]現行XD用点数換算表!$F$7)))))</f>
        <v>0</v>
      </c>
      <c r="R67" s="12"/>
      <c r="S67" s="8">
        <f>IF(R67="",0,IF(R67="優勝",[6]現行XD用点数換算表!$B$8,IF(R67="準優勝",[6]現行XD用点数換算表!$C$8,IF(R67="ベスト4",[6]現行XD用点数換算表!$D$8,IF(R67="ベスト8",[6]現行XD用点数換算表!$E$8,[6]現行XD用点数換算表!$F$8)))))</f>
        <v>0</v>
      </c>
      <c r="T67" s="12"/>
      <c r="U67" s="14">
        <f>IF(T67="",0,IF(T67="優勝",[6]現行XD用点数換算表!$B$13,IF(T67="準優勝",[6]現行XD用点数換算表!$C$13,IF(T67="ベスト4",[6]現行XD用点数換算表!$D$13,[6]現行XD用点数換算表!$E$13))))</f>
        <v>0</v>
      </c>
      <c r="V67" s="12" t="s">
        <v>3</v>
      </c>
      <c r="W67" s="8">
        <f>IF(V67="",0,IF(V67="優勝",[6]現行XD用点数換算表!$B$14,IF(V67="準優勝",[6]現行XD用点数換算表!$C$14,IF(V67="ベスト4",[6]現行XD用点数換算表!$D$14,[6]現行XD用点数換算表!$E$14))))</f>
        <v>24</v>
      </c>
      <c r="X67" s="12"/>
      <c r="Y67" s="8">
        <f>IF(X67="",0,IF(X67="優勝",[5]現行XD用点数換算表!$B$15,IF(X67="準優勝",[5]現行XD用点数換算表!$C$15,IF(X67="ベスト4",[5]現行XD用点数換算表!$D$15,IF(X67="ベスト8",[5]現行XD用点数換算表!$E$15,IF(X67="ベスト16",[5]現行XD用点数換算表!$F$15,IF(X67="ベスト32",[5]現行XD用点数換算表!$G$15,"")))))))</f>
        <v>0</v>
      </c>
      <c r="Z67" s="12"/>
      <c r="AA67" s="8">
        <f>IF(Z67="",0,IF(Z67="優勝",[6]現行XD用点数換算表!$B$16,IF(Z67="準優勝",[6]現行XD用点数換算表!$C$16,IF(Z67="ベスト4",[6]現行XD用点数換算表!$D$16,IF(Z67="ベスト8",[6]現行XD用点数換算表!$E$16,IF(Z67="ベスト16",[6]現行XD用点数換算表!$F$16,IF(Z67="ベスト32",[6]現行XD用点数換算表!$G$16,"")))))))</f>
        <v>0</v>
      </c>
      <c r="AB67" s="12"/>
      <c r="AC67" s="8">
        <f>IF(AB67="",0,IF(AB67="優勝",[6]現行XD用点数換算表!$B$17,IF(AB67="準優勝",[6]現行XD用点数換算表!$C$17,IF(AB67="ベスト4",[6]現行XD用点数換算表!$D$17,IF(AB67="ベスト8",[6]現行XD用点数換算表!$E$17,IF(AB67="ベスト16",[6]現行XD用点数換算表!$F$17,IF(AB67="ベスト32",[6]現行XD用点数換算表!$G$17,"")))))))</f>
        <v>0</v>
      </c>
      <c r="AD67" s="12"/>
      <c r="AE67" s="8">
        <f>IF(AD67="",0,IF(AD67="優勝",[6]現行XD用点数換算表!$B$18,IF(AD67="準優勝",[6]現行XD用点数換算表!$C$18,IF(AD67="ベスト4",[6]現行XD用点数換算表!$D$18,IF(AD67="ベスト8",[6]現行XD用点数換算表!$E$18,[6]現行XD用点数換算表!$F$18)))))</f>
        <v>0</v>
      </c>
      <c r="AF67" s="12"/>
      <c r="AG67" s="8">
        <f>IF(AF67="",0,IF(AF67="優勝",[6]現行XD用点数換算表!$B$19,IF(AF67="準優勝",[6]現行XD用点数換算表!$C$19,IF(AF67="ベスト4",[6]現行XD用点数換算表!$D$19,IF(AF67="ベスト8",[6]現行XD用点数換算表!$E$19,[6]現行XD用点数換算表!$F$19)))))</f>
        <v>0</v>
      </c>
      <c r="AH67" s="8">
        <f t="shared" si="1"/>
        <v>24</v>
      </c>
    </row>
    <row r="68" spans="1:34" ht="15" customHeight="1" x14ac:dyDescent="0.55000000000000004">
      <c r="A68" s="12" t="s">
        <v>152</v>
      </c>
      <c r="B68" s="12" t="s">
        <v>52</v>
      </c>
      <c r="C68" s="12">
        <v>2</v>
      </c>
      <c r="D68" s="25" t="s">
        <v>159</v>
      </c>
      <c r="E68" s="39" t="s">
        <v>160</v>
      </c>
      <c r="F68" s="12"/>
      <c r="G68" s="13">
        <f>IF(F68="",0,IF(F68="優勝",[6]現行XD用点数換算表!$B$2,IF(F68="準優勝",[6]現行XD用点数換算表!$C$2,IF(F68="ベスト4",[6]現行XD用点数換算表!$D$2,[6]現行XD用点数換算表!$E$2))))</f>
        <v>0</v>
      </c>
      <c r="H68" s="12"/>
      <c r="I68" s="8">
        <f>IF(H68="",0,IF(H68="優勝",[6]現行XD用点数換算表!$B$3,IF(H68="準優勝",[6]現行XD用点数換算表!$C$3,IF(H68="ベスト4",[6]現行XD用点数換算表!$D$3,[6]現行XD用点数換算表!$E$3))))</f>
        <v>0</v>
      </c>
      <c r="J68" s="12"/>
      <c r="K68" s="8">
        <f>IF(J68="",0,IF(J68="優勝",[5]現行XD用点数換算表!$B$4,IF(J68="準優勝",[5]現行XD用点数換算表!$C$4,IF(J68="ベスト4",[5]現行XD用点数換算表!$D$4,IF(J68="ベスト8",[5]現行XD用点数換算表!$E$4,IF(J68="ベスト16",[5]現行XD用点数換算表!$F$4,IF(J68="ベスト32",[5]現行XD用点数換算表!$G$4,"")))))))</f>
        <v>0</v>
      </c>
      <c r="L68" s="12"/>
      <c r="M68" s="8">
        <f>IF(L68="",0,IF(L68="優勝",[6]現行XD用点数換算表!$B$5,IF(L68="準優勝",[6]現行XD用点数換算表!$C$5,IF(L68="ベスト4",[6]現行XD用点数換算表!$D$5,IF(L68="ベスト8",[6]現行XD用点数換算表!$E$5,IF(L68="ベスト16",[6]現行XD用点数換算表!$F$5,IF(L68="ベスト32",[6]現行XD用点数換算表!$G$5,"")))))))</f>
        <v>0</v>
      </c>
      <c r="N68" s="12"/>
      <c r="O68" s="8">
        <f>IF(N68="",0,IF(N68="優勝",[6]現行XD用点数換算表!$B$6,IF(N68="準優勝",[6]現行XD用点数換算表!$C$6,IF(N68="ベスト4",[6]現行XD用点数換算表!$D$6,IF(N68="ベスト8",[6]現行XD用点数換算表!$E$6,IF(N68="ベスト16",[6]現行XD用点数換算表!$F$6,IF(N68="ベスト32",[6]現行XD用点数換算表!$G$6,"")))))))</f>
        <v>0</v>
      </c>
      <c r="P68" s="12"/>
      <c r="Q68" s="8">
        <f>IF(P68="",0,IF(P68="優勝",[6]現行XD用点数換算表!$B$7,IF(P68="準優勝",[6]現行XD用点数換算表!$C$7,IF(P68="ベスト4",[6]現行XD用点数換算表!$D$7,IF(P68="ベスト8",[6]現行XD用点数換算表!$E$7,[6]現行XD用点数換算表!$F$7)))))</f>
        <v>0</v>
      </c>
      <c r="R68" s="12"/>
      <c r="S68" s="8">
        <f>IF(R68="",0,IF(R68="優勝",[6]現行XD用点数換算表!$B$8,IF(R68="準優勝",[6]現行XD用点数換算表!$C$8,IF(R68="ベスト4",[6]現行XD用点数換算表!$D$8,IF(R68="ベスト8",[6]現行XD用点数換算表!$E$8,[6]現行XD用点数換算表!$F$8)))))</f>
        <v>0</v>
      </c>
      <c r="T68" s="12"/>
      <c r="U68" s="14">
        <f>IF(T68="",0,IF(T68="優勝",[6]現行XD用点数換算表!$B$13,IF(T68="準優勝",[6]現行XD用点数換算表!$C$13,IF(T68="ベスト4",[6]現行XD用点数換算表!$D$13,[6]現行XD用点数換算表!$E$13))))</f>
        <v>0</v>
      </c>
      <c r="V68" s="12" t="s">
        <v>3</v>
      </c>
      <c r="W68" s="8">
        <f>IF(V68="",0,IF(V68="優勝",[6]現行XD用点数換算表!$B$14,IF(V68="準優勝",[6]現行XD用点数換算表!$C$14,IF(V68="ベスト4",[6]現行XD用点数換算表!$D$14,[6]現行XD用点数換算表!$E$14))))</f>
        <v>24</v>
      </c>
      <c r="X68" s="12"/>
      <c r="Y68" s="8">
        <f>IF(X68="",0,IF(X68="優勝",[5]現行XD用点数換算表!$B$15,IF(X68="準優勝",[5]現行XD用点数換算表!$C$15,IF(X68="ベスト4",[5]現行XD用点数換算表!$D$15,IF(X68="ベスト8",[5]現行XD用点数換算表!$E$15,IF(X68="ベスト16",[5]現行XD用点数換算表!$F$15,IF(X68="ベスト32",[5]現行XD用点数換算表!$G$15,"")))))))</f>
        <v>0</v>
      </c>
      <c r="Z68" s="12"/>
      <c r="AA68" s="8">
        <f>IF(Z68="",0,IF(Z68="優勝",[6]現行XD用点数換算表!$B$16,IF(Z68="準優勝",[6]現行XD用点数換算表!$C$16,IF(Z68="ベスト4",[6]現行XD用点数換算表!$D$16,IF(Z68="ベスト8",[6]現行XD用点数換算表!$E$16,IF(Z68="ベスト16",[6]現行XD用点数換算表!$F$16,IF(Z68="ベスト32",[6]現行XD用点数換算表!$G$16,"")))))))</f>
        <v>0</v>
      </c>
      <c r="AB68" s="12"/>
      <c r="AC68" s="8">
        <f>IF(AB68="",0,IF(AB68="優勝",[6]現行XD用点数換算表!$B$17,IF(AB68="準優勝",[6]現行XD用点数換算表!$C$17,IF(AB68="ベスト4",[6]現行XD用点数換算表!$D$17,IF(AB68="ベスト8",[6]現行XD用点数換算表!$E$17,IF(AB68="ベスト16",[6]現行XD用点数換算表!$F$17,IF(AB68="ベスト32",[6]現行XD用点数換算表!$G$17,"")))))))</f>
        <v>0</v>
      </c>
      <c r="AD68" s="12"/>
      <c r="AE68" s="8">
        <f>IF(AD68="",0,IF(AD68="優勝",[6]現行XD用点数換算表!$B$18,IF(AD68="準優勝",[6]現行XD用点数換算表!$C$18,IF(AD68="ベスト4",[6]現行XD用点数換算表!$D$18,IF(AD68="ベスト8",[6]現行XD用点数換算表!$E$18,[6]現行XD用点数換算表!$F$18)))))</f>
        <v>0</v>
      </c>
      <c r="AF68" s="12"/>
      <c r="AG68" s="8">
        <f>IF(AF68="",0,IF(AF68="優勝",[6]現行XD用点数換算表!$B$19,IF(AF68="準優勝",[6]現行XD用点数換算表!$C$19,IF(AF68="ベスト4",[6]現行XD用点数換算表!$D$19,IF(AF68="ベスト8",[6]現行XD用点数換算表!$E$19,[6]現行XD用点数換算表!$F$19)))))</f>
        <v>0</v>
      </c>
      <c r="AH68" s="8">
        <f t="shared" ref="AH68:AH99" si="2">MAX(G68,I68)+SUM(K68:S68)+MAX(U68,W68)+SUM(Y68:AG68)</f>
        <v>24</v>
      </c>
    </row>
    <row r="69" spans="1:34" ht="15" customHeight="1" x14ac:dyDescent="0.55000000000000004">
      <c r="A69" s="12" t="s">
        <v>153</v>
      </c>
      <c r="B69" s="12" t="s">
        <v>154</v>
      </c>
      <c r="C69" s="12">
        <v>4</v>
      </c>
      <c r="D69" s="25" t="s">
        <v>159</v>
      </c>
      <c r="E69" s="39" t="s">
        <v>160</v>
      </c>
      <c r="F69" s="12"/>
      <c r="G69" s="13">
        <f>IF(F69="",0,IF(F69="優勝",[6]現行XD用点数換算表!$B$2,IF(F69="準優勝",[6]現行XD用点数換算表!$C$2,IF(F69="ベスト4",[6]現行XD用点数換算表!$D$2,[6]現行XD用点数換算表!$E$2))))</f>
        <v>0</v>
      </c>
      <c r="H69" s="12"/>
      <c r="I69" s="8">
        <f>IF(H69="",0,IF(H69="優勝",[6]現行XD用点数換算表!$B$3,IF(H69="準優勝",[6]現行XD用点数換算表!$C$3,IF(H69="ベスト4",[6]現行XD用点数換算表!$D$3,[6]現行XD用点数換算表!$E$3))))</f>
        <v>0</v>
      </c>
      <c r="J69" s="12"/>
      <c r="K69" s="8">
        <f>IF(J69="",0,IF(J69="優勝",[5]現行XD用点数換算表!$B$4,IF(J69="準優勝",[5]現行XD用点数換算表!$C$4,IF(J69="ベスト4",[5]現行XD用点数換算表!$D$4,IF(J69="ベスト8",[5]現行XD用点数換算表!$E$4,IF(J69="ベスト16",[5]現行XD用点数換算表!$F$4,IF(J69="ベスト32",[5]現行XD用点数換算表!$G$4,"")))))))</f>
        <v>0</v>
      </c>
      <c r="L69" s="12"/>
      <c r="M69" s="8">
        <f>IF(L69="",0,IF(L69="優勝",[6]現行XD用点数換算表!$B$5,IF(L69="準優勝",[6]現行XD用点数換算表!$C$5,IF(L69="ベスト4",[6]現行XD用点数換算表!$D$5,IF(L69="ベスト8",[6]現行XD用点数換算表!$E$5,IF(L69="ベスト16",[6]現行XD用点数換算表!$F$5,IF(L69="ベスト32",[6]現行XD用点数換算表!$G$5,"")))))))</f>
        <v>0</v>
      </c>
      <c r="N69" s="12"/>
      <c r="O69" s="8">
        <f>IF(N69="",0,IF(N69="優勝",[6]現行XD用点数換算表!$B$6,IF(N69="準優勝",[6]現行XD用点数換算表!$C$6,IF(N69="ベスト4",[6]現行XD用点数換算表!$D$6,IF(N69="ベスト8",[6]現行XD用点数換算表!$E$6,IF(N69="ベスト16",[6]現行XD用点数換算表!$F$6,IF(N69="ベスト32",[6]現行XD用点数換算表!$G$6,"")))))))</f>
        <v>0</v>
      </c>
      <c r="P69" s="12"/>
      <c r="Q69" s="8">
        <f>IF(P69="",0,IF(P69="優勝",[6]現行XD用点数換算表!$B$7,IF(P69="準優勝",[6]現行XD用点数換算表!$C$7,IF(P69="ベスト4",[6]現行XD用点数換算表!$D$7,IF(P69="ベスト8",[6]現行XD用点数換算表!$E$7,[6]現行XD用点数換算表!$F$7)))))</f>
        <v>0</v>
      </c>
      <c r="R69" s="12"/>
      <c r="S69" s="8">
        <f>IF(R69="",0,IF(R69="優勝",[6]現行XD用点数換算表!$B$8,IF(R69="準優勝",[6]現行XD用点数換算表!$C$8,IF(R69="ベスト4",[6]現行XD用点数換算表!$D$8,IF(R69="ベスト8",[6]現行XD用点数換算表!$E$8,[6]現行XD用点数換算表!$F$8)))))</f>
        <v>0</v>
      </c>
      <c r="T69" s="12"/>
      <c r="U69" s="14">
        <f>IF(T69="",0,IF(T69="優勝",[6]現行XD用点数換算表!$B$13,IF(T69="準優勝",[6]現行XD用点数換算表!$C$13,IF(T69="ベスト4",[6]現行XD用点数換算表!$D$13,[6]現行XD用点数換算表!$E$13))))</f>
        <v>0</v>
      </c>
      <c r="V69" s="12"/>
      <c r="W69" s="8">
        <f>IF(V69="",0,IF(V69="優勝",[6]現行XD用点数換算表!$B$14,IF(V69="準優勝",[6]現行XD用点数換算表!$C$14,IF(V69="ベスト4",[6]現行XD用点数換算表!$D$14,[6]現行XD用点数換算表!$E$14))))</f>
        <v>0</v>
      </c>
      <c r="X69" s="12"/>
      <c r="Y69" s="8">
        <f>IF(X69="",0,IF(X69="優勝",[5]現行XD用点数換算表!$B$15,IF(X69="準優勝",[5]現行XD用点数換算表!$C$15,IF(X69="ベスト4",[5]現行XD用点数換算表!$D$15,IF(X69="ベスト8",[5]現行XD用点数換算表!$E$15,IF(X69="ベスト16",[5]現行XD用点数換算表!$F$15,IF(X69="ベスト32",[5]現行XD用点数換算表!$G$15,"")))))))</f>
        <v>0</v>
      </c>
      <c r="Z69" s="12"/>
      <c r="AA69" s="8">
        <f>IF(Z69="",0,IF(Z69="優勝",[6]現行XD用点数換算表!$B$16,IF(Z69="準優勝",[6]現行XD用点数換算表!$C$16,IF(Z69="ベスト4",[6]現行XD用点数換算表!$D$16,IF(Z69="ベスト8",[6]現行XD用点数換算表!$E$16,IF(Z69="ベスト16",[6]現行XD用点数換算表!$F$16,IF(Z69="ベスト32",[6]現行XD用点数換算表!$G$16,"")))))))</f>
        <v>0</v>
      </c>
      <c r="AB69" s="12" t="s">
        <v>5</v>
      </c>
      <c r="AC69" s="8">
        <f>IF(AB69="",0,IF(AB69="優勝",[6]現行XD用点数換算表!$B$17,IF(AB69="準優勝",[6]現行XD用点数換算表!$C$17,IF(AB69="ベスト4",[6]現行XD用点数換算表!$D$17,IF(AB69="ベスト8",[6]現行XD用点数換算表!$E$17,IF(AB69="ベスト16",[6]現行XD用点数換算表!$F$17,IF(AB69="ベスト32",[6]現行XD用点数換算表!$G$17,"")))))))</f>
        <v>24</v>
      </c>
      <c r="AD69" s="12"/>
      <c r="AE69" s="8">
        <f>IF(AD69="",0,IF(AD69="優勝",[6]現行XD用点数換算表!$B$18,IF(AD69="準優勝",[6]現行XD用点数換算表!$C$18,IF(AD69="ベスト4",[6]現行XD用点数換算表!$D$18,IF(AD69="ベスト8",[6]現行XD用点数換算表!$E$18,[6]現行XD用点数換算表!$F$18)))))</f>
        <v>0</v>
      </c>
      <c r="AF69" s="12"/>
      <c r="AG69" s="8">
        <f>IF(AF69="",0,IF(AF69="優勝",[6]現行XD用点数換算表!$B$19,IF(AF69="準優勝",[6]現行XD用点数換算表!$C$19,IF(AF69="ベスト4",[6]現行XD用点数換算表!$D$19,IF(AF69="ベスト8",[6]現行XD用点数換算表!$E$19,[6]現行XD用点数換算表!$F$19)))))</f>
        <v>0</v>
      </c>
      <c r="AH69" s="8">
        <f t="shared" si="2"/>
        <v>24</v>
      </c>
    </row>
    <row r="70" spans="1:34" ht="15" customHeight="1" x14ac:dyDescent="0.55000000000000004">
      <c r="A70" s="12" t="s">
        <v>155</v>
      </c>
      <c r="B70" s="12" t="s">
        <v>60</v>
      </c>
      <c r="C70" s="12">
        <v>2</v>
      </c>
      <c r="D70" s="25" t="s">
        <v>159</v>
      </c>
      <c r="E70" s="39" t="s">
        <v>160</v>
      </c>
      <c r="F70" s="12"/>
      <c r="G70" s="13">
        <f>IF(F70="",0,IF(F70="優勝",[6]現行XD用点数換算表!$B$2,IF(F70="準優勝",[6]現行XD用点数換算表!$C$2,IF(F70="ベスト4",[6]現行XD用点数換算表!$D$2,[6]現行XD用点数換算表!$E$2))))</f>
        <v>0</v>
      </c>
      <c r="H70" s="12"/>
      <c r="I70" s="8">
        <f>IF(H70="",0,IF(H70="優勝",[6]現行XD用点数換算表!$B$3,IF(H70="準優勝",[6]現行XD用点数換算表!$C$3,IF(H70="ベスト4",[6]現行XD用点数換算表!$D$3,[6]現行XD用点数換算表!$E$3))))</f>
        <v>0</v>
      </c>
      <c r="J70" s="12"/>
      <c r="K70" s="8">
        <f>IF(J70="",0,IF(J70="優勝",[5]現行XD用点数換算表!$B$4,IF(J70="準優勝",[5]現行XD用点数換算表!$C$4,IF(J70="ベスト4",[5]現行XD用点数換算表!$D$4,IF(J70="ベスト8",[5]現行XD用点数換算表!$E$4,IF(J70="ベスト16",[5]現行XD用点数換算表!$F$4,IF(J70="ベスト32",[5]現行XD用点数換算表!$G$4,"")))))))</f>
        <v>0</v>
      </c>
      <c r="L70" s="12"/>
      <c r="M70" s="8">
        <f>IF(L70="",0,IF(L70="優勝",[6]現行XD用点数換算表!$B$5,IF(L70="準優勝",[6]現行XD用点数換算表!$C$5,IF(L70="ベスト4",[6]現行XD用点数換算表!$D$5,IF(L70="ベスト8",[6]現行XD用点数換算表!$E$5,IF(L70="ベスト16",[6]現行XD用点数換算表!$F$5,IF(L70="ベスト32",[6]現行XD用点数換算表!$G$5,"")))))))</f>
        <v>0</v>
      </c>
      <c r="N70" s="12"/>
      <c r="O70" s="8">
        <f>IF(N70="",0,IF(N70="優勝",[6]現行XD用点数換算表!$B$6,IF(N70="準優勝",[6]現行XD用点数換算表!$C$6,IF(N70="ベスト4",[6]現行XD用点数換算表!$D$6,IF(N70="ベスト8",[6]現行XD用点数換算表!$E$6,IF(N70="ベスト16",[6]現行XD用点数換算表!$F$6,IF(N70="ベスト32",[6]現行XD用点数換算表!$G$6,"")))))))</f>
        <v>0</v>
      </c>
      <c r="P70" s="12"/>
      <c r="Q70" s="8">
        <f>IF(P70="",0,IF(P70="優勝",[6]現行XD用点数換算表!$B$7,IF(P70="準優勝",[6]現行XD用点数換算表!$C$7,IF(P70="ベスト4",[6]現行XD用点数換算表!$D$7,IF(P70="ベスト8",[6]現行XD用点数換算表!$E$7,[6]現行XD用点数換算表!$F$7)))))</f>
        <v>0</v>
      </c>
      <c r="R70" s="12"/>
      <c r="S70" s="8">
        <f>IF(R70="",0,IF(R70="優勝",[6]現行XD用点数換算表!$B$8,IF(R70="準優勝",[6]現行XD用点数換算表!$C$8,IF(R70="ベスト4",[6]現行XD用点数換算表!$D$8,IF(R70="ベスト8",[6]現行XD用点数換算表!$E$8,[6]現行XD用点数換算表!$F$8)))))</f>
        <v>0</v>
      </c>
      <c r="T70" s="12" t="s">
        <v>3</v>
      </c>
      <c r="U70" s="14">
        <f>IF(T70="",0,IF(T70="優勝",[6]現行XD用点数換算表!$B$13,IF(T70="準優勝",[6]現行XD用点数換算表!$C$13,IF(T70="ベスト4",[6]現行XD用点数換算表!$D$13,[6]現行XD用点数換算表!$E$13))))</f>
        <v>16</v>
      </c>
      <c r="V70" s="12"/>
      <c r="W70" s="8">
        <f>IF(V70="",0,IF(V70="優勝",[6]現行XD用点数換算表!$B$14,IF(V70="準優勝",[6]現行XD用点数換算表!$C$14,IF(V70="ベスト4",[6]現行XD用点数換算表!$D$14,[6]現行XD用点数換算表!$E$14))))</f>
        <v>0</v>
      </c>
      <c r="X70" s="12"/>
      <c r="Y70" s="8">
        <f>IF(X70="",0,IF(X70="優勝",[5]現行XD用点数換算表!$B$15,IF(X70="準優勝",[5]現行XD用点数換算表!$C$15,IF(X70="ベスト4",[5]現行XD用点数換算表!$D$15,IF(X70="ベスト8",[5]現行XD用点数換算表!$E$15,IF(X70="ベスト16",[5]現行XD用点数換算表!$F$15,IF(X70="ベスト32",[5]現行XD用点数換算表!$G$15,"")))))))</f>
        <v>0</v>
      </c>
      <c r="Z70" s="12"/>
      <c r="AA70" s="8">
        <f>IF(Z70="",0,IF(Z70="優勝",[6]現行XD用点数換算表!$B$16,IF(Z70="準優勝",[6]現行XD用点数換算表!$C$16,IF(Z70="ベスト4",[6]現行XD用点数換算表!$D$16,IF(Z70="ベスト8",[6]現行XD用点数換算表!$E$16,IF(Z70="ベスト16",[6]現行XD用点数換算表!$F$16,IF(Z70="ベスト32",[6]現行XD用点数換算表!$G$16,"")))))))</f>
        <v>0</v>
      </c>
      <c r="AB70" s="12"/>
      <c r="AC70" s="8">
        <f>IF(AB70="",0,IF(AB70="優勝",[6]現行XD用点数換算表!$B$17,IF(AB70="準優勝",[6]現行XD用点数換算表!$C$17,IF(AB70="ベスト4",[6]現行XD用点数換算表!$D$17,IF(AB70="ベスト8",[6]現行XD用点数換算表!$E$17,IF(AB70="ベスト16",[6]現行XD用点数換算表!$F$17,IF(AB70="ベスト32",[6]現行XD用点数換算表!$G$17,"")))))))</f>
        <v>0</v>
      </c>
      <c r="AD70" s="12"/>
      <c r="AE70" s="8">
        <f>IF(AD70="",0,IF(AD70="優勝",[6]現行XD用点数換算表!$B$18,IF(AD70="準優勝",[6]現行XD用点数換算表!$C$18,IF(AD70="ベスト4",[6]現行XD用点数換算表!$D$18,IF(AD70="ベスト8",[6]現行XD用点数換算表!$E$18,[6]現行XD用点数換算表!$F$18)))))</f>
        <v>0</v>
      </c>
      <c r="AF70" s="12"/>
      <c r="AG70" s="8">
        <f>IF(AF70="",0,IF(AF70="優勝",[6]現行XD用点数換算表!$B$19,IF(AF70="準優勝",[6]現行XD用点数換算表!$C$19,IF(AF70="ベスト4",[6]現行XD用点数換算表!$D$19,IF(AF70="ベスト8",[6]現行XD用点数換算表!$E$19,[6]現行XD用点数換算表!$F$19)))))</f>
        <v>0</v>
      </c>
      <c r="AH70" s="8">
        <f t="shared" si="2"/>
        <v>16</v>
      </c>
    </row>
    <row r="71" spans="1:34" ht="15" customHeight="1" x14ac:dyDescent="0.55000000000000004">
      <c r="A71" s="12" t="s">
        <v>156</v>
      </c>
      <c r="B71" s="12" t="s">
        <v>45</v>
      </c>
      <c r="C71" s="12">
        <v>2</v>
      </c>
      <c r="D71" s="25" t="s">
        <v>159</v>
      </c>
      <c r="E71" s="39" t="s">
        <v>160</v>
      </c>
      <c r="F71" s="12"/>
      <c r="G71" s="13">
        <f>IF(F71="",0,IF(F71="優勝",[6]現行XD用点数換算表!$B$2,IF(F71="準優勝",[6]現行XD用点数換算表!$C$2,IF(F71="ベスト4",[6]現行XD用点数換算表!$D$2,[6]現行XD用点数換算表!$E$2))))</f>
        <v>0</v>
      </c>
      <c r="H71" s="12"/>
      <c r="I71" s="8">
        <f>IF(H71="",0,IF(H71="優勝",[6]現行XD用点数換算表!$B$3,IF(H71="準優勝",[6]現行XD用点数換算表!$C$3,IF(H71="ベスト4",[6]現行XD用点数換算表!$D$3,[6]現行XD用点数換算表!$E$3))))</f>
        <v>0</v>
      </c>
      <c r="J71" s="12"/>
      <c r="K71" s="8">
        <f>IF(J71="",0,IF(J71="優勝",[5]現行XD用点数換算表!$B$4,IF(J71="準優勝",[5]現行XD用点数換算表!$C$4,IF(J71="ベスト4",[5]現行XD用点数換算表!$D$4,IF(J71="ベスト8",[5]現行XD用点数換算表!$E$4,IF(J71="ベスト16",[5]現行XD用点数換算表!$F$4,IF(J71="ベスト32",[5]現行XD用点数換算表!$G$4,"")))))))</f>
        <v>0</v>
      </c>
      <c r="L71" s="12"/>
      <c r="M71" s="8">
        <f>IF(L71="",0,IF(L71="優勝",[6]現行XD用点数換算表!$B$5,IF(L71="準優勝",[6]現行XD用点数換算表!$C$5,IF(L71="ベスト4",[6]現行XD用点数換算表!$D$5,IF(L71="ベスト8",[6]現行XD用点数換算表!$E$5,IF(L71="ベスト16",[6]現行XD用点数換算表!$F$5,IF(L71="ベスト32",[6]現行XD用点数換算表!$G$5,"")))))))</f>
        <v>0</v>
      </c>
      <c r="N71" s="12"/>
      <c r="O71" s="8">
        <f>IF(N71="",0,IF(N71="優勝",[6]現行XD用点数換算表!$B$6,IF(N71="準優勝",[6]現行XD用点数換算表!$C$6,IF(N71="ベスト4",[6]現行XD用点数換算表!$D$6,IF(N71="ベスト8",[6]現行XD用点数換算表!$E$6,IF(N71="ベスト16",[6]現行XD用点数換算表!$F$6,IF(N71="ベスト32",[6]現行XD用点数換算表!$G$6,"")))))))</f>
        <v>0</v>
      </c>
      <c r="P71" s="12"/>
      <c r="Q71" s="8">
        <f>IF(P71="",0,IF(P71="優勝",[6]現行XD用点数換算表!$B$7,IF(P71="準優勝",[6]現行XD用点数換算表!$C$7,IF(P71="ベスト4",[6]現行XD用点数換算表!$D$7,IF(P71="ベスト8",[6]現行XD用点数換算表!$E$7,[6]現行XD用点数換算表!$F$7)))))</f>
        <v>0</v>
      </c>
      <c r="R71" s="12"/>
      <c r="S71" s="8">
        <f>IF(R71="",0,IF(R71="優勝",[6]現行XD用点数換算表!$B$8,IF(R71="準優勝",[6]現行XD用点数換算表!$C$8,IF(R71="ベスト4",[6]現行XD用点数換算表!$D$8,IF(R71="ベスト8",[6]現行XD用点数換算表!$E$8,[6]現行XD用点数換算表!$F$8)))))</f>
        <v>0</v>
      </c>
      <c r="T71" s="12" t="s">
        <v>3</v>
      </c>
      <c r="U71" s="14">
        <f>IF(T71="",0,IF(T71="優勝",[6]現行XD用点数換算表!$B$13,IF(T71="準優勝",[6]現行XD用点数換算表!$C$13,IF(T71="ベスト4",[6]現行XD用点数換算表!$D$13,[6]現行XD用点数換算表!$E$13))))</f>
        <v>16</v>
      </c>
      <c r="V71" s="12"/>
      <c r="W71" s="8">
        <f>IF(V71="",0,IF(V71="優勝",[6]現行XD用点数換算表!$B$14,IF(V71="準優勝",[6]現行XD用点数換算表!$C$14,IF(V71="ベスト4",[6]現行XD用点数換算表!$D$14,[6]現行XD用点数換算表!$E$14))))</f>
        <v>0</v>
      </c>
      <c r="X71" s="12"/>
      <c r="Y71" s="8">
        <f>IF(X71="",0,IF(X71="優勝",[5]現行XD用点数換算表!$B$15,IF(X71="準優勝",[5]現行XD用点数換算表!$C$15,IF(X71="ベスト4",[5]現行XD用点数換算表!$D$15,IF(X71="ベスト8",[5]現行XD用点数換算表!$E$15,IF(X71="ベスト16",[5]現行XD用点数換算表!$F$15,IF(X71="ベスト32",[5]現行XD用点数換算表!$G$15,"")))))))</f>
        <v>0</v>
      </c>
      <c r="Z71" s="12"/>
      <c r="AA71" s="8">
        <f>IF(Z71="",0,IF(Z71="優勝",[6]現行XD用点数換算表!$B$16,IF(Z71="準優勝",[6]現行XD用点数換算表!$C$16,IF(Z71="ベスト4",[6]現行XD用点数換算表!$D$16,IF(Z71="ベスト8",[6]現行XD用点数換算表!$E$16,IF(Z71="ベスト16",[6]現行XD用点数換算表!$F$16,IF(Z71="ベスト32",[6]現行XD用点数換算表!$G$16,"")))))))</f>
        <v>0</v>
      </c>
      <c r="AB71" s="12"/>
      <c r="AC71" s="8">
        <f>IF(AB71="",0,IF(AB71="優勝",[6]現行XD用点数換算表!$B$17,IF(AB71="準優勝",[6]現行XD用点数換算表!$C$17,IF(AB71="ベスト4",[6]現行XD用点数換算表!$D$17,IF(AB71="ベスト8",[6]現行XD用点数換算表!$E$17,IF(AB71="ベスト16",[6]現行XD用点数換算表!$F$17,IF(AB71="ベスト32",[6]現行XD用点数換算表!$G$17,"")))))))</f>
        <v>0</v>
      </c>
      <c r="AD71" s="12"/>
      <c r="AE71" s="8">
        <f>IF(AD71="",0,IF(AD71="優勝",[6]現行XD用点数換算表!$B$18,IF(AD71="準優勝",[6]現行XD用点数換算表!$C$18,IF(AD71="ベスト4",[6]現行XD用点数換算表!$D$18,IF(AD71="ベスト8",[6]現行XD用点数換算表!$E$18,[6]現行XD用点数換算表!$F$18)))))</f>
        <v>0</v>
      </c>
      <c r="AF71" s="12"/>
      <c r="AG71" s="8">
        <f>IF(AF71="",0,IF(AF71="優勝",[6]現行XD用点数換算表!$B$19,IF(AF71="準優勝",[6]現行XD用点数換算表!$C$19,IF(AF71="ベスト4",[6]現行XD用点数換算表!$D$19,IF(AF71="ベスト8",[6]現行XD用点数換算表!$E$19,[6]現行XD用点数換算表!$F$19)))))</f>
        <v>0</v>
      </c>
      <c r="AH71" s="8">
        <f t="shared" si="2"/>
        <v>16</v>
      </c>
    </row>
    <row r="72" spans="1:34" ht="15" customHeight="1" x14ac:dyDescent="0.55000000000000004">
      <c r="A72" s="12" t="s">
        <v>157</v>
      </c>
      <c r="B72" s="12" t="s">
        <v>43</v>
      </c>
      <c r="C72" s="12">
        <v>2</v>
      </c>
      <c r="D72" s="25" t="s">
        <v>159</v>
      </c>
      <c r="E72" s="39" t="s">
        <v>160</v>
      </c>
      <c r="F72" s="12"/>
      <c r="G72" s="13">
        <f>IF(F72="",0,IF(F72="優勝",[6]現行XD用点数換算表!$B$2,IF(F72="準優勝",[6]現行XD用点数換算表!$C$2,IF(F72="ベスト4",[6]現行XD用点数換算表!$D$2,[6]現行XD用点数換算表!$E$2))))</f>
        <v>0</v>
      </c>
      <c r="H72" s="12"/>
      <c r="I72" s="8">
        <f>IF(H72="",0,IF(H72="優勝",[6]現行XD用点数換算表!$B$3,IF(H72="準優勝",[6]現行XD用点数換算表!$C$3,IF(H72="ベスト4",[6]現行XD用点数換算表!$D$3,[6]現行XD用点数換算表!$E$3))))</f>
        <v>0</v>
      </c>
      <c r="J72" s="12"/>
      <c r="K72" s="8">
        <f>IF(J72="",0,IF(J72="優勝",[5]現行XD用点数換算表!$B$4,IF(J72="準優勝",[5]現行XD用点数換算表!$C$4,IF(J72="ベスト4",[5]現行XD用点数換算表!$D$4,IF(J72="ベスト8",[5]現行XD用点数換算表!$E$4,IF(J72="ベスト16",[5]現行XD用点数換算表!$F$4,IF(J72="ベスト32",[5]現行XD用点数換算表!$G$4,"")))))))</f>
        <v>0</v>
      </c>
      <c r="L72" s="12" t="s">
        <v>5</v>
      </c>
      <c r="M72" s="8">
        <f>IF(L72="",0,IF(L72="優勝",[6]現行XD用点数換算表!$B$5,IF(L72="準優勝",[6]現行XD用点数換算表!$C$5,IF(L72="ベスト4",[6]現行XD用点数換算表!$D$5,IF(L72="ベスト8",[6]現行XD用点数換算表!$E$5,IF(L72="ベスト16",[6]現行XD用点数換算表!$F$5,IF(L72="ベスト32",[6]現行XD用点数換算表!$G$5,"")))))))</f>
        <v>10</v>
      </c>
      <c r="N72" s="12"/>
      <c r="O72" s="8">
        <f>IF(N72="",0,IF(N72="優勝",[6]現行XD用点数換算表!$B$6,IF(N72="準優勝",[6]現行XD用点数換算表!$C$6,IF(N72="ベスト4",[6]現行XD用点数換算表!$D$6,IF(N72="ベスト8",[6]現行XD用点数換算表!$E$6,IF(N72="ベスト16",[6]現行XD用点数換算表!$F$6,IF(N72="ベスト32",[6]現行XD用点数換算表!$G$6,"")))))))</f>
        <v>0</v>
      </c>
      <c r="P72" s="12"/>
      <c r="Q72" s="8">
        <f>IF(P72="",0,IF(P72="優勝",[6]現行XD用点数換算表!$B$7,IF(P72="準優勝",[6]現行XD用点数換算表!$C$7,IF(P72="ベスト4",[6]現行XD用点数換算表!$D$7,IF(P72="ベスト8",[6]現行XD用点数換算表!$E$7,[6]現行XD用点数換算表!$F$7)))))</f>
        <v>0</v>
      </c>
      <c r="R72" s="12"/>
      <c r="S72" s="8">
        <f>IF(R72="",0,IF(R72="優勝",[6]現行XD用点数換算表!$B$8,IF(R72="準優勝",[6]現行XD用点数換算表!$C$8,IF(R72="ベスト4",[6]現行XD用点数換算表!$D$8,IF(R72="ベスト8",[6]現行XD用点数換算表!$E$8,[6]現行XD用点数換算表!$F$8)))))</f>
        <v>0</v>
      </c>
      <c r="T72" s="12"/>
      <c r="U72" s="14">
        <f>IF(T72="",0,IF(T72="優勝",[6]現行XD用点数換算表!$B$13,IF(T72="準優勝",[6]現行XD用点数換算表!$C$13,IF(T72="ベスト4",[6]現行XD用点数換算表!$D$13,[6]現行XD用点数換算表!$E$13))))</f>
        <v>0</v>
      </c>
      <c r="V72" s="12"/>
      <c r="W72" s="8">
        <f>IF(V72="",0,IF(V72="優勝",[6]現行XD用点数換算表!$B$14,IF(V72="準優勝",[6]現行XD用点数換算表!$C$14,IF(V72="ベスト4",[6]現行XD用点数換算表!$D$14,[6]現行XD用点数換算表!$E$14))))</f>
        <v>0</v>
      </c>
      <c r="X72" s="12"/>
      <c r="Y72" s="8">
        <f>IF(X72="",0,IF(X72="優勝",[5]現行XD用点数換算表!$B$15,IF(X72="準優勝",[5]現行XD用点数換算表!$C$15,IF(X72="ベスト4",[5]現行XD用点数換算表!$D$15,IF(X72="ベスト8",[5]現行XD用点数換算表!$E$15,IF(X72="ベスト16",[5]現行XD用点数換算表!$F$15,IF(X72="ベスト32",[5]現行XD用点数換算表!$G$15,"")))))))</f>
        <v>0</v>
      </c>
      <c r="Z72" s="12"/>
      <c r="AA72" s="8">
        <f>IF(Z72="",0,IF(Z72="優勝",[6]現行XD用点数換算表!$B$16,IF(Z72="準優勝",[6]現行XD用点数換算表!$C$16,IF(Z72="ベスト4",[6]現行XD用点数換算表!$D$16,IF(Z72="ベスト8",[6]現行XD用点数換算表!$E$16,IF(Z72="ベスト16",[6]現行XD用点数換算表!$F$16,IF(Z72="ベスト32",[6]現行XD用点数換算表!$G$16,"")))))))</f>
        <v>0</v>
      </c>
      <c r="AB72" s="12"/>
      <c r="AC72" s="8">
        <f>IF(AB72="",0,IF(AB72="優勝",[6]現行XD用点数換算表!$B$17,IF(AB72="準優勝",[6]現行XD用点数換算表!$C$17,IF(AB72="ベスト4",[6]現行XD用点数換算表!$D$17,IF(AB72="ベスト8",[6]現行XD用点数換算表!$E$17,IF(AB72="ベスト16",[6]現行XD用点数換算表!$F$17,IF(AB72="ベスト32",[6]現行XD用点数換算表!$G$17,"")))))))</f>
        <v>0</v>
      </c>
      <c r="AD72" s="12"/>
      <c r="AE72" s="8">
        <f>IF(AD72="",0,IF(AD72="優勝",[6]現行XD用点数換算表!$B$18,IF(AD72="準優勝",[6]現行XD用点数換算表!$C$18,IF(AD72="ベスト4",[6]現行XD用点数換算表!$D$18,IF(AD72="ベスト8",[6]現行XD用点数換算表!$E$18,[6]現行XD用点数換算表!$F$18)))))</f>
        <v>0</v>
      </c>
      <c r="AF72" s="12"/>
      <c r="AG72" s="8">
        <f>IF(AF72="",0,IF(AF72="優勝",[6]現行XD用点数換算表!$B$19,IF(AF72="準優勝",[6]現行XD用点数換算表!$C$19,IF(AF72="ベスト4",[6]現行XD用点数換算表!$D$19,IF(AF72="ベスト8",[6]現行XD用点数換算表!$E$19,[6]現行XD用点数換算表!$F$19)))))</f>
        <v>0</v>
      </c>
      <c r="AH72" s="8">
        <f t="shared" si="2"/>
        <v>10</v>
      </c>
    </row>
    <row r="73" spans="1:34" ht="15" customHeight="1" x14ac:dyDescent="0.55000000000000004">
      <c r="A73" s="12" t="s">
        <v>158</v>
      </c>
      <c r="B73" s="12" t="s">
        <v>130</v>
      </c>
      <c r="C73" s="12">
        <v>4</v>
      </c>
      <c r="D73" s="25" t="s">
        <v>159</v>
      </c>
      <c r="E73" s="39" t="s">
        <v>160</v>
      </c>
      <c r="F73" s="12"/>
      <c r="G73" s="13">
        <f>IF(F73="",0,IF(F73="優勝",[6]現行XD用点数換算表!$B$2,IF(F73="準優勝",[6]現行XD用点数換算表!$C$2,IF(F73="ベスト4",[6]現行XD用点数換算表!$D$2,[6]現行XD用点数換算表!$E$2))))</f>
        <v>0</v>
      </c>
      <c r="H73" s="12"/>
      <c r="I73" s="8">
        <f>IF(H73="",0,IF(H73="優勝",[6]現行XD用点数換算表!$B$3,IF(H73="準優勝",[6]現行XD用点数換算表!$C$3,IF(H73="ベスト4",[6]現行XD用点数換算表!$D$3,[6]現行XD用点数換算表!$E$3))))</f>
        <v>0</v>
      </c>
      <c r="J73" s="12"/>
      <c r="K73" s="8">
        <f>IF(J73="",0,IF(J73="優勝",[5]現行XD用点数換算表!$B$4,IF(J73="準優勝",[5]現行XD用点数換算表!$C$4,IF(J73="ベスト4",[5]現行XD用点数換算表!$D$4,IF(J73="ベスト8",[5]現行XD用点数換算表!$E$4,IF(J73="ベスト16",[5]現行XD用点数換算表!$F$4,IF(J73="ベスト32",[5]現行XD用点数換算表!$G$4,"")))))))</f>
        <v>0</v>
      </c>
      <c r="L73" s="12" t="s">
        <v>5</v>
      </c>
      <c r="M73" s="8">
        <f>IF(L73="",0,IF(L73="優勝",[6]現行XD用点数換算表!$B$5,IF(L73="準優勝",[6]現行XD用点数換算表!$C$5,IF(L73="ベスト4",[6]現行XD用点数換算表!$D$5,IF(L73="ベスト8",[6]現行XD用点数換算表!$E$5,IF(L73="ベスト16",[6]現行XD用点数換算表!$F$5,IF(L73="ベスト32",[6]現行XD用点数換算表!$G$5,"")))))))</f>
        <v>10</v>
      </c>
      <c r="N73" s="12"/>
      <c r="O73" s="8">
        <f>IF(N73="",0,IF(N73="優勝",[6]現行XD用点数換算表!$B$6,IF(N73="準優勝",[6]現行XD用点数換算表!$C$6,IF(N73="ベスト4",[6]現行XD用点数換算表!$D$6,IF(N73="ベスト8",[6]現行XD用点数換算表!$E$6,IF(N73="ベスト16",[6]現行XD用点数換算表!$F$6,IF(N73="ベスト32",[6]現行XD用点数換算表!$G$6,"")))))))</f>
        <v>0</v>
      </c>
      <c r="P73" s="12"/>
      <c r="Q73" s="8">
        <f>IF(P73="",0,IF(P73="優勝",[6]現行XD用点数換算表!$B$7,IF(P73="準優勝",[6]現行XD用点数換算表!$C$7,IF(P73="ベスト4",[6]現行XD用点数換算表!$D$7,IF(P73="ベスト8",[6]現行XD用点数換算表!$E$7,[6]現行XD用点数換算表!$F$7)))))</f>
        <v>0</v>
      </c>
      <c r="R73" s="12"/>
      <c r="S73" s="8">
        <f>IF(R73="",0,IF(R73="優勝",[6]現行XD用点数換算表!$B$8,IF(R73="準優勝",[6]現行XD用点数換算表!$C$8,IF(R73="ベスト4",[6]現行XD用点数換算表!$D$8,IF(R73="ベスト8",[6]現行XD用点数換算表!$E$8,[6]現行XD用点数換算表!$F$8)))))</f>
        <v>0</v>
      </c>
      <c r="T73" s="12"/>
      <c r="U73" s="14">
        <f>IF(T73="",0,IF(T73="優勝",[6]現行XD用点数換算表!$B$13,IF(T73="準優勝",[6]現行XD用点数換算表!$C$13,IF(T73="ベスト4",[6]現行XD用点数換算表!$D$13,[6]現行XD用点数換算表!$E$13))))</f>
        <v>0</v>
      </c>
      <c r="V73" s="12"/>
      <c r="W73" s="8">
        <f>IF(V73="",0,IF(V73="優勝",[6]現行XD用点数換算表!$B$14,IF(V73="準優勝",[6]現行XD用点数換算表!$C$14,IF(V73="ベスト4",[6]現行XD用点数換算表!$D$14,[6]現行XD用点数換算表!$E$14))))</f>
        <v>0</v>
      </c>
      <c r="X73" s="12"/>
      <c r="Y73" s="8">
        <f>IF(X73="",0,IF(X73="優勝",[5]現行XD用点数換算表!$B$15,IF(X73="準優勝",[5]現行XD用点数換算表!$C$15,IF(X73="ベスト4",[5]現行XD用点数換算表!$D$15,IF(X73="ベスト8",[5]現行XD用点数換算表!$E$15,IF(X73="ベスト16",[5]現行XD用点数換算表!$F$15,IF(X73="ベスト32",[5]現行XD用点数換算表!$G$15,"")))))))</f>
        <v>0</v>
      </c>
      <c r="Z73" s="12"/>
      <c r="AA73" s="8">
        <f>IF(Z73="",0,IF(Z73="優勝",[6]現行XD用点数換算表!$B$16,IF(Z73="準優勝",[6]現行XD用点数換算表!$C$16,IF(Z73="ベスト4",[6]現行XD用点数換算表!$D$16,IF(Z73="ベスト8",[6]現行XD用点数換算表!$E$16,IF(Z73="ベスト16",[6]現行XD用点数換算表!$F$16,IF(Z73="ベスト32",[6]現行XD用点数換算表!$G$16,"")))))))</f>
        <v>0</v>
      </c>
      <c r="AB73" s="12"/>
      <c r="AC73" s="8">
        <f>IF(AB73="",0,IF(AB73="優勝",[6]現行XD用点数換算表!$B$17,IF(AB73="準優勝",[6]現行XD用点数換算表!$C$17,IF(AB73="ベスト4",[6]現行XD用点数換算表!$D$17,IF(AB73="ベスト8",[6]現行XD用点数換算表!$E$17,IF(AB73="ベスト16",[6]現行XD用点数換算表!$F$17,IF(AB73="ベスト32",[6]現行XD用点数換算表!$G$17,"")))))))</f>
        <v>0</v>
      </c>
      <c r="AD73" s="12"/>
      <c r="AE73" s="8">
        <f>IF(AD73="",0,IF(AD73="優勝",[6]現行XD用点数換算表!$B$18,IF(AD73="準優勝",[6]現行XD用点数換算表!$C$18,IF(AD73="ベスト4",[6]現行XD用点数換算表!$D$18,IF(AD73="ベスト8",[6]現行XD用点数換算表!$E$18,[6]現行XD用点数換算表!$F$18)))))</f>
        <v>0</v>
      </c>
      <c r="AF73" s="12"/>
      <c r="AG73" s="8">
        <f>IF(AF73="",0,IF(AF73="優勝",[6]現行XD用点数換算表!$B$19,IF(AF73="準優勝",[6]現行XD用点数換算表!$C$19,IF(AF73="ベスト4",[6]現行XD用点数換算表!$D$19,IF(AF73="ベスト8",[6]現行XD用点数換算表!$E$19,[6]現行XD用点数換算表!$F$19)))))</f>
        <v>0</v>
      </c>
      <c r="AH73" s="8">
        <f t="shared" si="2"/>
        <v>10</v>
      </c>
    </row>
    <row r="74" spans="1:34" ht="15" customHeight="1" x14ac:dyDescent="0.55000000000000004">
      <c r="A74" s="12" t="s">
        <v>185</v>
      </c>
      <c r="B74" s="12" t="s">
        <v>162</v>
      </c>
      <c r="C74" s="12">
        <v>3</v>
      </c>
      <c r="D74" s="27" t="s">
        <v>163</v>
      </c>
      <c r="E74" s="26" t="s">
        <v>160</v>
      </c>
      <c r="F74" s="12"/>
      <c r="G74" s="13">
        <f>IF(F74="",0,IF(F74="優勝",現行XD用点数換算表!$B$2,IF(F74="準優勝",現行XD用点数換算表!$C$2,IF(F74="ベスト4",現行XD用点数換算表!$D$2,現行XD用点数換算表!$E$2))))</f>
        <v>0</v>
      </c>
      <c r="H74" s="12"/>
      <c r="I74" s="8">
        <f>IF(H74="",0,IF(H74="優勝",現行XD用点数換算表!$B$3,IF(H74="準優勝",現行XD用点数換算表!$C$3,IF(H74="ベスト4",現行XD用点数換算表!$D$3,現行XD用点数換算表!$E$3))))</f>
        <v>0</v>
      </c>
      <c r="J74" s="12"/>
      <c r="K74" s="8">
        <f>IF(J74="",0,IF(J74="優勝",[5]現行XD用点数換算表!$B$4,IF(J74="準優勝",[5]現行XD用点数換算表!$C$4,IF(J74="ベスト4",[5]現行XD用点数換算表!$D$4,IF(J74="ベスト8",[5]現行XD用点数換算表!$E$4,IF(J74="ベスト16",[5]現行XD用点数換算表!$F$4,IF(J74="ベスト32",[5]現行XD用点数換算表!$G$4,"")))))))</f>
        <v>0</v>
      </c>
      <c r="L74" s="12" t="s">
        <v>5</v>
      </c>
      <c r="M74" s="8">
        <f>IF(L74="",0,IF(L74="優勝",現行XD用点数換算表!$B$5,IF(L74="準優勝",現行XD用点数換算表!$C$5,IF(L74="ベスト4",現行XD用点数換算表!$D$5,IF(L74="ベスト8",現行XD用点数換算表!$E$5,IF(L74="ベスト16",現行XD用点数換算表!$F$5,IF(L74="ベスト32",現行XD用点数換算表!$G$5,"")))))))</f>
        <v>10</v>
      </c>
      <c r="N74" s="12"/>
      <c r="O74" s="8">
        <f>IF(N74="",0,IF(N74="優勝",現行XD用点数換算表!$B$6,IF(N74="準優勝",現行XD用点数換算表!$C$6,IF(N74="ベスト4",現行XD用点数換算表!$D$6,IF(N74="ベスト8",現行XD用点数換算表!$E$6,IF(N74="ベスト16",現行XD用点数換算表!$F$6,IF(N74="ベスト32",現行XD用点数換算表!$G$6,"")))))))</f>
        <v>0</v>
      </c>
      <c r="P74" s="12"/>
      <c r="Q74" s="8">
        <f>IF(P74="",0,IF(P74="優勝",現行XD用点数換算表!$B$7,IF(P74="準優勝",現行XD用点数換算表!$C$7,IF(P74="ベスト4",現行XD用点数換算表!$D$7,IF(P74="ベスト8",現行XD用点数換算表!$E$7,現行XD用点数換算表!$F$7)))))</f>
        <v>0</v>
      </c>
      <c r="R74" s="12"/>
      <c r="S74" s="8">
        <f>IF(R74="",0,IF(R74="優勝",現行XD用点数換算表!$B$8,IF(R74="準優勝",現行XD用点数換算表!$C$8,IF(R74="ベスト4",現行XD用点数換算表!$D$8,IF(R74="ベスト8",現行XD用点数換算表!$E$8,現行XD用点数換算表!$F$8)))))</f>
        <v>0</v>
      </c>
      <c r="T74" s="12"/>
      <c r="U74" s="14">
        <f>IF(T74="",0,IF(T74="優勝",現行XD用点数換算表!$B$13,IF(T74="準優勝",現行XD用点数換算表!$C$13,IF(T74="ベスト4",現行XD用点数換算表!$D$13,現行XD用点数換算表!$E$13))))</f>
        <v>0</v>
      </c>
      <c r="V74" s="12"/>
      <c r="W74" s="8">
        <f>IF(V74="",0,IF(V74="優勝",現行XD用点数換算表!$B$14,IF(V74="準優勝",現行XD用点数換算表!$C$14,IF(V74="ベスト4",現行XD用点数換算表!$D$14,現行XD用点数換算表!$E$14))))</f>
        <v>0</v>
      </c>
      <c r="X74" s="12"/>
      <c r="Y74" s="8">
        <f>IF(X74="",0,IF(X74="優勝",[5]現行XD用点数換算表!$B$15,IF(X74="準優勝",[5]現行XD用点数換算表!$C$15,IF(X74="ベスト4",[5]現行XD用点数換算表!$D$15,IF(X74="ベスト8",[5]現行XD用点数換算表!$E$15,IF(X74="ベスト16",[5]現行XD用点数換算表!$F$15,IF(X74="ベスト32",[5]現行XD用点数換算表!$G$15,"")))))))</f>
        <v>0</v>
      </c>
      <c r="Z74" s="12"/>
      <c r="AA74" s="8">
        <f>IF(Z74="",0,IF(Z74="優勝",現行XD用点数換算表!$B$16,IF(Z74="準優勝",現行XD用点数換算表!$C$16,IF(Z74="ベスト4",現行XD用点数換算表!$D$16,IF(Z74="ベスト8",現行XD用点数換算表!$E$16,IF(Z74="ベスト16",現行XD用点数換算表!$F$16,IF(Z74="ベスト32",現行XD用点数換算表!$G$16,"")))))))</f>
        <v>0</v>
      </c>
      <c r="AB74" s="12"/>
      <c r="AC74" s="8">
        <f>IF(AB74="",0,IF(AB74="優勝",現行XD用点数換算表!$B$17,IF(AB74="準優勝",現行XD用点数換算表!$C$17,IF(AB74="ベスト4",現行XD用点数換算表!$D$17,IF(AB74="ベスト8",現行XD用点数換算表!$E$17,IF(AB74="ベスト16",現行XD用点数換算表!$F$17,IF(AB74="ベスト32",現行XD用点数換算表!$G$17,"")))))))</f>
        <v>0</v>
      </c>
      <c r="AD74" s="12"/>
      <c r="AE74" s="8">
        <f>IF(AD74="",0,IF(AD74="優勝",現行XD用点数換算表!$B$18,IF(AD74="準優勝",現行XD用点数換算表!$C$18,IF(AD74="ベスト4",現行XD用点数換算表!$D$18,IF(AD74="ベスト8",現行XD用点数換算表!$E$18,現行XD用点数換算表!$F$18)))))</f>
        <v>0</v>
      </c>
      <c r="AF74" s="12"/>
      <c r="AG74" s="8">
        <f>IF(AF74="",0,IF(AF74="優勝",現行XD用点数換算表!$B$19,IF(AF74="準優勝",現行XD用点数換算表!$C$19,IF(AF74="ベスト4",現行XD用点数換算表!$D$19,IF(AF74="ベスト8",現行XD用点数換算表!$E$19,現行XD用点数換算表!$F$19)))))</f>
        <v>0</v>
      </c>
      <c r="AH74" s="8">
        <f t="shared" si="2"/>
        <v>10</v>
      </c>
    </row>
    <row r="75" spans="1:34" ht="15" customHeight="1" x14ac:dyDescent="0.55000000000000004">
      <c r="A75" s="12" t="s">
        <v>225</v>
      </c>
      <c r="B75" s="12" t="s">
        <v>164</v>
      </c>
      <c r="C75" s="12">
        <v>2</v>
      </c>
      <c r="D75" s="29" t="s">
        <v>200</v>
      </c>
      <c r="E75" s="40" t="s">
        <v>34</v>
      </c>
      <c r="F75" s="12"/>
      <c r="G75" s="13">
        <f>IF(F75="",0,IF(F75="優勝",[1]現行XD用点数換算表!$B$2,IF(F75="準優勝",[1]現行XD用点数換算表!$C$2,IF(F75="ベスト4",[1]現行XD用点数換算表!$D$2,[1]現行XD用点数換算表!$E$2))))</f>
        <v>0</v>
      </c>
      <c r="H75" s="12"/>
      <c r="I75" s="8">
        <f>IF(H75="",0,IF(H75="優勝",[1]現行XD用点数換算表!$B$3,IF(H75="準優勝",[1]現行XD用点数換算表!$C$3,IF(H75="ベスト4",[1]現行XD用点数換算表!$D$3,[1]現行XD用点数換算表!$E$3))))</f>
        <v>0</v>
      </c>
      <c r="J75" s="12"/>
      <c r="K75" s="8">
        <f>IF(J75="",0,IF(J75="優勝",[2]現行XD用点数換算表!$B$4,IF(J75="準優勝",[2]現行XD用点数換算表!$C$4,IF(J75="ベスト4",[2]現行XD用点数換算表!$D$4,IF(J75="ベスト8",[2]現行XD用点数換算表!$E$4,IF(J75="ベスト16",[2]現行XD用点数換算表!$F$4,IF(J75="ベスト32",[2]現行XD用点数換算表!$G$4,"")))))))</f>
        <v>0</v>
      </c>
      <c r="L75" s="12" t="s">
        <v>5</v>
      </c>
      <c r="M75" s="8">
        <f>IF(L75="",0,IF(L75="優勝",[1]現行XD用点数換算表!$B$5,IF(L75="準優勝",[1]現行XD用点数換算表!$C$5,IF(L75="ベスト4",[1]現行XD用点数換算表!$D$5,IF(L75="ベスト8",[1]現行XD用点数換算表!$E$5,IF(L75="ベスト16",[1]現行XD用点数換算表!$F$5,IF(L75="ベスト32",[1]現行XD用点数換算表!$G$5,"")))))))</f>
        <v>10</v>
      </c>
      <c r="N75" s="12"/>
      <c r="O75" s="8">
        <f>IF(N75="",0,IF(N75="優勝",[1]現行XD用点数換算表!$B$6,IF(N75="準優勝",[1]現行XD用点数換算表!$C$6,IF(N75="ベスト4",[1]現行XD用点数換算表!$D$6,IF(N75="ベスト8",[1]現行XD用点数換算表!$E$6,IF(N75="ベスト16",[1]現行XD用点数換算表!$F$6,IF(N75="ベスト32",[1]現行XD用点数換算表!$G$6,"")))))))</f>
        <v>0</v>
      </c>
      <c r="P75" s="12"/>
      <c r="Q75" s="8">
        <f>IF(P75="",0,IF(P75="優勝",[1]現行XD用点数換算表!$B$7,IF(P75="準優勝",[1]現行XD用点数換算表!$C$7,IF(P75="ベスト4",[1]現行XD用点数換算表!$D$7,IF(P75="ベスト8",[1]現行XD用点数換算表!$E$7,[1]現行XD用点数換算表!$F$7)))))</f>
        <v>0</v>
      </c>
      <c r="R75" s="12"/>
      <c r="S75" s="8">
        <f>IF(R75="",0,IF(R75="優勝",[1]現行XD用点数換算表!$B$8,IF(R75="準優勝",[1]現行XD用点数換算表!$C$8,IF(R75="ベスト4",[1]現行XD用点数換算表!$D$8,IF(R75="ベスト8",[1]現行XD用点数換算表!$E$8,[1]現行XD用点数換算表!$F$8)))))</f>
        <v>0</v>
      </c>
      <c r="T75" s="12"/>
      <c r="U75" s="14">
        <f>IF(T75="",0,IF(T75="優勝",[1]現行XD用点数換算表!$B$13,IF(T75="準優勝",[1]現行XD用点数換算表!$C$13,IF(T75="ベスト4",[1]現行XD用点数換算表!$D$13,[1]現行XD用点数換算表!$E$13))))</f>
        <v>0</v>
      </c>
      <c r="V75" s="12"/>
      <c r="W75" s="8">
        <f>IF(V75="",0,IF(V75="優勝",[1]現行XD用点数換算表!$B$14,IF(V75="準優勝",[1]現行XD用点数換算表!$C$14,IF(V75="ベスト4",[1]現行XD用点数換算表!$D$14,[1]現行XD用点数換算表!$E$14))))</f>
        <v>0</v>
      </c>
      <c r="X75" s="12"/>
      <c r="Y75" s="8">
        <f>IF(X75="",0,IF(X75="優勝",[2]現行XD用点数換算表!$B$15,IF(X75="準優勝",[2]現行XD用点数換算表!$C$15,IF(X75="ベスト4",[2]現行XD用点数換算表!$D$15,IF(X75="ベスト8",[2]現行XD用点数換算表!$E$15,IF(X75="ベスト16",[2]現行XD用点数換算表!$F$15,IF(X75="ベスト32",[2]現行XD用点数換算表!$G$15,"")))))))</f>
        <v>0</v>
      </c>
      <c r="Z75" s="12"/>
      <c r="AA75" s="8">
        <f>IF(Z75="",0,IF(Z75="優勝",[1]現行XD用点数換算表!$B$16,IF(Z75="準優勝",[1]現行XD用点数換算表!$C$16,IF(Z75="ベスト4",[1]現行XD用点数換算表!$D$16,IF(Z75="ベスト8",[1]現行XD用点数換算表!$E$16,IF(Z75="ベスト16",[1]現行XD用点数換算表!$F$16,IF(Z75="ベスト32",[1]現行XD用点数換算表!$G$16,"")))))))</f>
        <v>0</v>
      </c>
      <c r="AB75" s="12"/>
      <c r="AC75" s="8">
        <f>IF(AB75="",0,IF(AB75="優勝",[1]現行XD用点数換算表!$B$17,IF(AB75="準優勝",[1]現行XD用点数換算表!$C$17,IF(AB75="ベスト4",[1]現行XD用点数換算表!$D$17,IF(AB75="ベスト8",[1]現行XD用点数換算表!$E$17,IF(AB75="ベスト16",[1]現行XD用点数換算表!$F$17,IF(AB75="ベスト32",[1]現行XD用点数換算表!$G$17,"")))))))</f>
        <v>0</v>
      </c>
      <c r="AD75" s="12"/>
      <c r="AE75" s="8">
        <f>IF(AD75="",0,IF(AD75="優勝",[1]現行XD用点数換算表!$B$18,IF(AD75="準優勝",[1]現行XD用点数換算表!$C$18,IF(AD75="ベスト4",[1]現行XD用点数換算表!$D$18,IF(AD75="ベスト8",[1]現行XD用点数換算表!$E$18,[1]現行XD用点数換算表!$F$18)))))</f>
        <v>0</v>
      </c>
      <c r="AF75" s="12"/>
      <c r="AG75" s="8">
        <f>IF(AF75="",0,IF(AF75="優勝",[1]現行XD用点数換算表!$B$19,IF(AF75="準優勝",[1]現行XD用点数換算表!$C$19,IF(AF75="ベスト4",[1]現行XD用点数換算表!$D$19,IF(AF75="ベスト8",[1]現行XD用点数換算表!$E$19,[1]現行XD用点数換算表!$F$19)))))</f>
        <v>0</v>
      </c>
      <c r="AH75" s="8">
        <f t="shared" si="2"/>
        <v>10</v>
      </c>
    </row>
    <row r="76" spans="1:34" ht="15" customHeight="1" x14ac:dyDescent="0.55000000000000004">
      <c r="A76" s="12"/>
      <c r="B76" s="12"/>
      <c r="C76" s="12"/>
      <c r="D76" s="12"/>
      <c r="E76" s="12"/>
      <c r="F76" s="12"/>
      <c r="G76" s="13">
        <f>IF(F76="",0,IF(F76="優勝",現行XD用点数換算表!$B$2,IF(F76="準優勝",現行XD用点数換算表!$C$2,IF(F76="ベスト4",現行XD用点数換算表!$D$2,現行XD用点数換算表!$E$2))))</f>
        <v>0</v>
      </c>
      <c r="H76" s="12"/>
      <c r="I76" s="8">
        <f>IF(H76="",0,IF(H76="優勝",現行XD用点数換算表!$B$3,IF(H76="準優勝",現行XD用点数換算表!$C$3,IF(H76="ベスト4",現行XD用点数換算表!$D$3,現行XD用点数換算表!$E$3))))</f>
        <v>0</v>
      </c>
      <c r="J76" s="12"/>
      <c r="K76" s="8">
        <f>IF(J76="",0,IF(J76="優勝",[5]現行XD用点数換算表!$B$4,IF(J76="準優勝",[5]現行XD用点数換算表!$C$4,IF(J76="ベスト4",[5]現行XD用点数換算表!$D$4,IF(J76="ベスト8",[5]現行XD用点数換算表!$E$4,IF(J76="ベスト16",[5]現行XD用点数換算表!$F$4,IF(J76="ベスト32",[5]現行XD用点数換算表!$G$4,"")))))))</f>
        <v>0</v>
      </c>
      <c r="L76" s="12"/>
      <c r="M76" s="8">
        <f>IF(L76="",0,IF(L76="優勝",現行XD用点数換算表!$B$5,IF(L76="準優勝",現行XD用点数換算表!$C$5,IF(L76="ベスト4",現行XD用点数換算表!$D$5,IF(L76="ベスト8",現行XD用点数換算表!$E$5,IF(L76="ベスト16",現行XD用点数換算表!$F$5,IF(L76="ベスト32",現行XD用点数換算表!$G$5,"")))))))</f>
        <v>0</v>
      </c>
      <c r="N76" s="12"/>
      <c r="O76" s="8">
        <f>IF(N76="",0,IF(N76="優勝",現行XD用点数換算表!$B$6,IF(N76="準優勝",現行XD用点数換算表!$C$6,IF(N76="ベスト4",現行XD用点数換算表!$D$6,IF(N76="ベスト8",現行XD用点数換算表!$E$6,IF(N76="ベスト16",現行XD用点数換算表!$F$6,IF(N76="ベスト32",現行XD用点数換算表!$G$6,"")))))))</f>
        <v>0</v>
      </c>
      <c r="P76" s="12"/>
      <c r="Q76" s="8">
        <f>IF(P76="",0,IF(P76="優勝",現行XD用点数換算表!$B$7,IF(P76="準優勝",現行XD用点数換算表!$C$7,IF(P76="ベスト4",現行XD用点数換算表!$D$7,IF(P76="ベスト8",現行XD用点数換算表!$E$7,現行XD用点数換算表!$F$7)))))</f>
        <v>0</v>
      </c>
      <c r="R76" s="12"/>
      <c r="S76" s="8">
        <f>IF(R76="",0,IF(R76="優勝",現行XD用点数換算表!$B$8,IF(R76="準優勝",現行XD用点数換算表!$C$8,IF(R76="ベスト4",現行XD用点数換算表!$D$8,IF(R76="ベスト8",現行XD用点数換算表!$E$8,現行XD用点数換算表!$F$8)))))</f>
        <v>0</v>
      </c>
      <c r="T76" s="12"/>
      <c r="U76" s="14">
        <f>IF(T76="",0,IF(T76="優勝",現行XD用点数換算表!$B$13,IF(T76="準優勝",現行XD用点数換算表!$C$13,IF(T76="ベスト4",現行XD用点数換算表!$D$13,現行XD用点数換算表!$E$13))))</f>
        <v>0</v>
      </c>
      <c r="V76" s="12"/>
      <c r="W76" s="8">
        <f>IF(V76="",0,IF(V76="優勝",現行XD用点数換算表!$B$14,IF(V76="準優勝",現行XD用点数換算表!$C$14,IF(V76="ベスト4",現行XD用点数換算表!$D$14,現行XD用点数換算表!$E$14))))</f>
        <v>0</v>
      </c>
      <c r="X76" s="12"/>
      <c r="Y76" s="8">
        <f>IF(X76="",0,IF(X76="優勝",[5]現行XD用点数換算表!$B$15,IF(X76="準優勝",[5]現行XD用点数換算表!$C$15,IF(X76="ベスト4",[5]現行XD用点数換算表!$D$15,IF(X76="ベスト8",[5]現行XD用点数換算表!$E$15,IF(X76="ベスト16",[5]現行XD用点数換算表!$F$15,IF(X76="ベスト32",[5]現行XD用点数換算表!$G$15,"")))))))</f>
        <v>0</v>
      </c>
      <c r="Z76" s="12"/>
      <c r="AA76" s="8">
        <f>IF(Z76="",0,IF(Z76="優勝",現行XD用点数換算表!$B$16,IF(Z76="準優勝",現行XD用点数換算表!$C$16,IF(Z76="ベスト4",現行XD用点数換算表!$D$16,IF(Z76="ベスト8",現行XD用点数換算表!$E$16,IF(Z76="ベスト16",現行XD用点数換算表!$F$16,IF(Z76="ベスト32",現行XD用点数換算表!$G$16,"")))))))</f>
        <v>0</v>
      </c>
      <c r="AB76" s="12"/>
      <c r="AC76" s="8">
        <f>IF(AB76="",0,IF(AB76="優勝",現行XD用点数換算表!$B$17,IF(AB76="準優勝",現行XD用点数換算表!$C$17,IF(AB76="ベスト4",現行XD用点数換算表!$D$17,IF(AB76="ベスト8",現行XD用点数換算表!$E$17,IF(AB76="ベスト16",現行XD用点数換算表!$F$17,IF(AB76="ベスト32",現行XD用点数換算表!$G$17,"")))))))</f>
        <v>0</v>
      </c>
      <c r="AD76" s="12"/>
      <c r="AE76" s="8">
        <f>IF(AD76="",0,IF(AD76="優勝",現行XD用点数換算表!$B$18,IF(AD76="準優勝",現行XD用点数換算表!$C$18,IF(AD76="ベスト4",現行XD用点数換算表!$D$18,IF(AD76="ベスト8",現行XD用点数換算表!$E$18,現行XD用点数換算表!$F$18)))))</f>
        <v>0</v>
      </c>
      <c r="AF76" s="12"/>
      <c r="AG76" s="8">
        <f>IF(AF76="",0,IF(AF76="優勝",現行XD用点数換算表!$B$19,IF(AF76="準優勝",現行XD用点数換算表!$C$19,IF(AF76="ベスト4",現行XD用点数換算表!$D$19,IF(AF76="ベスト8",現行XD用点数換算表!$E$19,現行XD用点数換算表!$F$19)))))</f>
        <v>0</v>
      </c>
      <c r="AH76" s="8">
        <f t="shared" si="2"/>
        <v>0</v>
      </c>
    </row>
    <row r="77" spans="1:34" ht="15" customHeight="1" x14ac:dyDescent="0.55000000000000004">
      <c r="A77" s="12"/>
      <c r="B77" s="12"/>
      <c r="C77" s="12"/>
      <c r="D77" s="12"/>
      <c r="E77" s="12"/>
      <c r="F77" s="12"/>
      <c r="G77" s="13">
        <f>IF(F77="",0,IF(F77="優勝",現行XD用点数換算表!$B$2,IF(F77="準優勝",現行XD用点数換算表!$C$2,IF(F77="ベスト4",現行XD用点数換算表!$D$2,現行XD用点数換算表!$E$2))))</f>
        <v>0</v>
      </c>
      <c r="H77" s="12"/>
      <c r="I77" s="8">
        <f>IF(H77="",0,IF(H77="優勝",現行XD用点数換算表!$B$3,IF(H77="準優勝",現行XD用点数換算表!$C$3,IF(H77="ベスト4",現行XD用点数換算表!$D$3,現行XD用点数換算表!$E$3))))</f>
        <v>0</v>
      </c>
      <c r="J77" s="12"/>
      <c r="K77" s="8">
        <f>IF(J77="",0,IF(J77="優勝",[5]現行XD用点数換算表!$B$4,IF(J77="準優勝",[5]現行XD用点数換算表!$C$4,IF(J77="ベスト4",[5]現行XD用点数換算表!$D$4,IF(J77="ベスト8",[5]現行XD用点数換算表!$E$4,IF(J77="ベスト16",[5]現行XD用点数換算表!$F$4,IF(J77="ベスト32",[5]現行XD用点数換算表!$G$4,"")))))))</f>
        <v>0</v>
      </c>
      <c r="L77" s="12"/>
      <c r="M77" s="8">
        <f>IF(L77="",0,IF(L77="優勝",現行XD用点数換算表!$B$5,IF(L77="準優勝",現行XD用点数換算表!$C$5,IF(L77="ベスト4",現行XD用点数換算表!$D$5,IF(L77="ベスト8",現行XD用点数換算表!$E$5,IF(L77="ベスト16",現行XD用点数換算表!$F$5,IF(L77="ベスト32",現行XD用点数換算表!$G$5,"")))))))</f>
        <v>0</v>
      </c>
      <c r="N77" s="12"/>
      <c r="O77" s="8">
        <f>IF(N77="",0,IF(N77="優勝",現行XD用点数換算表!$B$6,IF(N77="準優勝",現行XD用点数換算表!$C$6,IF(N77="ベスト4",現行XD用点数換算表!$D$6,IF(N77="ベスト8",現行XD用点数換算表!$E$6,IF(N77="ベスト16",現行XD用点数換算表!$F$6,IF(N77="ベスト32",現行XD用点数換算表!$G$6,"")))))))</f>
        <v>0</v>
      </c>
      <c r="P77" s="12"/>
      <c r="Q77" s="8">
        <f>IF(P77="",0,IF(P77="優勝",現行XD用点数換算表!$B$7,IF(P77="準優勝",現行XD用点数換算表!$C$7,IF(P77="ベスト4",現行XD用点数換算表!$D$7,IF(P77="ベスト8",現行XD用点数換算表!$E$7,現行XD用点数換算表!$F$7)))))</f>
        <v>0</v>
      </c>
      <c r="R77" s="12"/>
      <c r="S77" s="8">
        <f>IF(R77="",0,IF(R77="優勝",現行XD用点数換算表!$B$8,IF(R77="準優勝",現行XD用点数換算表!$C$8,IF(R77="ベスト4",現行XD用点数換算表!$D$8,IF(R77="ベスト8",現行XD用点数換算表!$E$8,現行XD用点数換算表!$F$8)))))</f>
        <v>0</v>
      </c>
      <c r="T77" s="12"/>
      <c r="U77" s="14">
        <f>IF(T77="",0,IF(T77="優勝",現行XD用点数換算表!$B$13,IF(T77="準優勝",現行XD用点数換算表!$C$13,IF(T77="ベスト4",現行XD用点数換算表!$D$13,現行XD用点数換算表!$E$13))))</f>
        <v>0</v>
      </c>
      <c r="V77" s="12"/>
      <c r="W77" s="8">
        <f>IF(V77="",0,IF(V77="優勝",現行XD用点数換算表!$B$14,IF(V77="準優勝",現行XD用点数換算表!$C$14,IF(V77="ベスト4",現行XD用点数換算表!$D$14,現行XD用点数換算表!$E$14))))</f>
        <v>0</v>
      </c>
      <c r="X77" s="12"/>
      <c r="Y77" s="8">
        <f>IF(X77="",0,IF(X77="優勝",[5]現行XD用点数換算表!$B$15,IF(X77="準優勝",[5]現行XD用点数換算表!$C$15,IF(X77="ベスト4",[5]現行XD用点数換算表!$D$15,IF(X77="ベスト8",[5]現行XD用点数換算表!$E$15,IF(X77="ベスト16",[5]現行XD用点数換算表!$F$15,IF(X77="ベスト32",[5]現行XD用点数換算表!$G$15,"")))))))</f>
        <v>0</v>
      </c>
      <c r="Z77" s="12"/>
      <c r="AA77" s="8">
        <f>IF(Z77="",0,IF(Z77="優勝",現行XD用点数換算表!$B$16,IF(Z77="準優勝",現行XD用点数換算表!$C$16,IF(Z77="ベスト4",現行XD用点数換算表!$D$16,IF(Z77="ベスト8",現行XD用点数換算表!$E$16,IF(Z77="ベスト16",現行XD用点数換算表!$F$16,IF(Z77="ベスト32",現行XD用点数換算表!$G$16,"")))))))</f>
        <v>0</v>
      </c>
      <c r="AB77" s="12"/>
      <c r="AC77" s="8">
        <f>IF(AB77="",0,IF(AB77="優勝",現行XD用点数換算表!$B$17,IF(AB77="準優勝",現行XD用点数換算表!$C$17,IF(AB77="ベスト4",現行XD用点数換算表!$D$17,IF(AB77="ベスト8",現行XD用点数換算表!$E$17,IF(AB77="ベスト16",現行XD用点数換算表!$F$17,IF(AB77="ベスト32",現行XD用点数換算表!$G$17,"")))))))</f>
        <v>0</v>
      </c>
      <c r="AD77" s="12"/>
      <c r="AE77" s="8">
        <f>IF(AD77="",0,IF(AD77="優勝",現行XD用点数換算表!$B$18,IF(AD77="準優勝",現行XD用点数換算表!$C$18,IF(AD77="ベスト4",現行XD用点数換算表!$D$18,IF(AD77="ベスト8",現行XD用点数換算表!$E$18,現行XD用点数換算表!$F$18)))))</f>
        <v>0</v>
      </c>
      <c r="AF77" s="12"/>
      <c r="AG77" s="8">
        <f>IF(AF77="",0,IF(AF77="優勝",現行XD用点数換算表!$B$19,IF(AF77="準優勝",現行XD用点数換算表!$C$19,IF(AF77="ベスト4",現行XD用点数換算表!$D$19,IF(AF77="ベスト8",現行XD用点数換算表!$E$19,現行XD用点数換算表!$F$19)))))</f>
        <v>0</v>
      </c>
      <c r="AH77" s="8">
        <f t="shared" si="2"/>
        <v>0</v>
      </c>
    </row>
    <row r="78" spans="1:34" ht="15" customHeight="1" x14ac:dyDescent="0.55000000000000004">
      <c r="A78" s="12"/>
      <c r="B78" s="12"/>
      <c r="C78" s="12"/>
      <c r="D78" s="12"/>
      <c r="E78" s="12"/>
      <c r="F78" s="12"/>
      <c r="G78" s="13">
        <f>IF(F78="",0,IF(F78="優勝",現行XD用点数換算表!$B$2,IF(F78="準優勝",現行XD用点数換算表!$C$2,IF(F78="ベスト4",現行XD用点数換算表!$D$2,現行XD用点数換算表!$E$2))))</f>
        <v>0</v>
      </c>
      <c r="H78" s="12"/>
      <c r="I78" s="8">
        <f>IF(H78="",0,IF(H78="優勝",現行XD用点数換算表!$B$3,IF(H78="準優勝",現行XD用点数換算表!$C$3,IF(H78="ベスト4",現行XD用点数換算表!$D$3,現行XD用点数換算表!$E$3))))</f>
        <v>0</v>
      </c>
      <c r="J78" s="12"/>
      <c r="K78" s="8">
        <f>IF(J78="",0,IF(J78="優勝",[5]現行XD用点数換算表!$B$4,IF(J78="準優勝",[5]現行XD用点数換算表!$C$4,IF(J78="ベスト4",[5]現行XD用点数換算表!$D$4,IF(J78="ベスト8",[5]現行XD用点数換算表!$E$4,IF(J78="ベスト16",[5]現行XD用点数換算表!$F$4,IF(J78="ベスト32",[5]現行XD用点数換算表!$G$4,"")))))))</f>
        <v>0</v>
      </c>
      <c r="L78" s="12"/>
      <c r="M78" s="8">
        <f>IF(L78="",0,IF(L78="優勝",現行XD用点数換算表!$B$5,IF(L78="準優勝",現行XD用点数換算表!$C$5,IF(L78="ベスト4",現行XD用点数換算表!$D$5,IF(L78="ベスト8",現行XD用点数換算表!$E$5,IF(L78="ベスト16",現行XD用点数換算表!$F$5,IF(L78="ベスト32",現行XD用点数換算表!$G$5,"")))))))</f>
        <v>0</v>
      </c>
      <c r="N78" s="12"/>
      <c r="O78" s="8">
        <f>IF(N78="",0,IF(N78="優勝",現行XD用点数換算表!$B$6,IF(N78="準優勝",現行XD用点数換算表!$C$6,IF(N78="ベスト4",現行XD用点数換算表!$D$6,IF(N78="ベスト8",現行XD用点数換算表!$E$6,IF(N78="ベスト16",現行XD用点数換算表!$F$6,IF(N78="ベスト32",現行XD用点数換算表!$G$6,"")))))))</f>
        <v>0</v>
      </c>
      <c r="P78" s="12"/>
      <c r="Q78" s="8">
        <f>IF(P78="",0,IF(P78="優勝",現行XD用点数換算表!$B$7,IF(P78="準優勝",現行XD用点数換算表!$C$7,IF(P78="ベスト4",現行XD用点数換算表!$D$7,IF(P78="ベスト8",現行XD用点数換算表!$E$7,現行XD用点数換算表!$F$7)))))</f>
        <v>0</v>
      </c>
      <c r="R78" s="12"/>
      <c r="S78" s="8">
        <f>IF(R78="",0,IF(R78="優勝",現行XD用点数換算表!$B$8,IF(R78="準優勝",現行XD用点数換算表!$C$8,IF(R78="ベスト4",現行XD用点数換算表!$D$8,IF(R78="ベスト8",現行XD用点数換算表!$E$8,現行XD用点数換算表!$F$8)))))</f>
        <v>0</v>
      </c>
      <c r="T78" s="12"/>
      <c r="U78" s="14">
        <f>IF(T78="",0,IF(T78="優勝",現行XD用点数換算表!$B$13,IF(T78="準優勝",現行XD用点数換算表!$C$13,IF(T78="ベスト4",現行XD用点数換算表!$D$13,現行XD用点数換算表!$E$13))))</f>
        <v>0</v>
      </c>
      <c r="V78" s="12"/>
      <c r="W78" s="8">
        <f>IF(V78="",0,IF(V78="優勝",現行XD用点数換算表!$B$14,IF(V78="準優勝",現行XD用点数換算表!$C$14,IF(V78="ベスト4",現行XD用点数換算表!$D$14,現行XD用点数換算表!$E$14))))</f>
        <v>0</v>
      </c>
      <c r="X78" s="12"/>
      <c r="Y78" s="8">
        <f>IF(X78="",0,IF(X78="優勝",[5]現行XD用点数換算表!$B$15,IF(X78="準優勝",[5]現行XD用点数換算表!$C$15,IF(X78="ベスト4",[5]現行XD用点数換算表!$D$15,IF(X78="ベスト8",[5]現行XD用点数換算表!$E$15,IF(X78="ベスト16",[5]現行XD用点数換算表!$F$15,IF(X78="ベスト32",[5]現行XD用点数換算表!$G$15,"")))))))</f>
        <v>0</v>
      </c>
      <c r="Z78" s="12"/>
      <c r="AA78" s="8">
        <f>IF(Z78="",0,IF(Z78="優勝",現行XD用点数換算表!$B$16,IF(Z78="準優勝",現行XD用点数換算表!$C$16,IF(Z78="ベスト4",現行XD用点数換算表!$D$16,IF(Z78="ベスト8",現行XD用点数換算表!$E$16,IF(Z78="ベスト16",現行XD用点数換算表!$F$16,IF(Z78="ベスト32",現行XD用点数換算表!$G$16,"")))))))</f>
        <v>0</v>
      </c>
      <c r="AB78" s="12"/>
      <c r="AC78" s="8">
        <f>IF(AB78="",0,IF(AB78="優勝",現行XD用点数換算表!$B$17,IF(AB78="準優勝",現行XD用点数換算表!$C$17,IF(AB78="ベスト4",現行XD用点数換算表!$D$17,IF(AB78="ベスト8",現行XD用点数換算表!$E$17,IF(AB78="ベスト16",現行XD用点数換算表!$F$17,IF(AB78="ベスト32",現行XD用点数換算表!$G$17,"")))))))</f>
        <v>0</v>
      </c>
      <c r="AD78" s="12"/>
      <c r="AE78" s="8">
        <f>IF(AD78="",0,IF(AD78="優勝",現行XD用点数換算表!$B$18,IF(AD78="準優勝",現行XD用点数換算表!$C$18,IF(AD78="ベスト4",現行XD用点数換算表!$D$18,IF(AD78="ベスト8",現行XD用点数換算表!$E$18,現行XD用点数換算表!$F$18)))))</f>
        <v>0</v>
      </c>
      <c r="AF78" s="12"/>
      <c r="AG78" s="8">
        <f>IF(AF78="",0,IF(AF78="優勝",現行XD用点数換算表!$B$19,IF(AF78="準優勝",現行XD用点数換算表!$C$19,IF(AF78="ベスト4",現行XD用点数換算表!$D$19,IF(AF78="ベスト8",現行XD用点数換算表!$E$19,現行XD用点数換算表!$F$19)))))</f>
        <v>0</v>
      </c>
      <c r="AH78" s="8">
        <f t="shared" si="2"/>
        <v>0</v>
      </c>
    </row>
    <row r="79" spans="1:34" ht="15" customHeight="1" x14ac:dyDescent="0.55000000000000004">
      <c r="A79" s="12"/>
      <c r="B79" s="12"/>
      <c r="C79" s="12"/>
      <c r="D79" s="12"/>
      <c r="E79" s="12"/>
      <c r="F79" s="12"/>
      <c r="G79" s="13">
        <f>IF(F79="",0,IF(F79="優勝",現行XD用点数換算表!$B$2,IF(F79="準優勝",現行XD用点数換算表!$C$2,IF(F79="ベスト4",現行XD用点数換算表!$D$2,現行XD用点数換算表!$E$2))))</f>
        <v>0</v>
      </c>
      <c r="H79" s="12"/>
      <c r="I79" s="8">
        <f>IF(H79="",0,IF(H79="優勝",現行XD用点数換算表!$B$3,IF(H79="準優勝",現行XD用点数換算表!$C$3,IF(H79="ベスト4",現行XD用点数換算表!$D$3,現行XD用点数換算表!$E$3))))</f>
        <v>0</v>
      </c>
      <c r="J79" s="12"/>
      <c r="K79" s="8">
        <f>IF(J79="",0,IF(J79="優勝",[5]現行XD用点数換算表!$B$4,IF(J79="準優勝",[5]現行XD用点数換算表!$C$4,IF(J79="ベスト4",[5]現行XD用点数換算表!$D$4,IF(J79="ベスト8",[5]現行XD用点数換算表!$E$4,IF(J79="ベスト16",[5]現行XD用点数換算表!$F$4,IF(J79="ベスト32",[5]現行XD用点数換算表!$G$4,"")))))))</f>
        <v>0</v>
      </c>
      <c r="L79" s="12"/>
      <c r="M79" s="8">
        <f>IF(L79="",0,IF(L79="優勝",現行XD用点数換算表!$B$5,IF(L79="準優勝",現行XD用点数換算表!$C$5,IF(L79="ベスト4",現行XD用点数換算表!$D$5,IF(L79="ベスト8",現行XD用点数換算表!$E$5,IF(L79="ベスト16",現行XD用点数換算表!$F$5,IF(L79="ベスト32",現行XD用点数換算表!$G$5,"")))))))</f>
        <v>0</v>
      </c>
      <c r="N79" s="12"/>
      <c r="O79" s="8">
        <f>IF(N79="",0,IF(N79="優勝",現行XD用点数換算表!$B$6,IF(N79="準優勝",現行XD用点数換算表!$C$6,IF(N79="ベスト4",現行XD用点数換算表!$D$6,IF(N79="ベスト8",現行XD用点数換算表!$E$6,IF(N79="ベスト16",現行XD用点数換算表!$F$6,IF(N79="ベスト32",現行XD用点数換算表!$G$6,"")))))))</f>
        <v>0</v>
      </c>
      <c r="P79" s="12"/>
      <c r="Q79" s="8">
        <f>IF(P79="",0,IF(P79="優勝",現行XD用点数換算表!$B$7,IF(P79="準優勝",現行XD用点数換算表!$C$7,IF(P79="ベスト4",現行XD用点数換算表!$D$7,IF(P79="ベスト8",現行XD用点数換算表!$E$7,現行XD用点数換算表!$F$7)))))</f>
        <v>0</v>
      </c>
      <c r="R79" s="12"/>
      <c r="S79" s="8">
        <f>IF(R79="",0,IF(R79="優勝",現行XD用点数換算表!$B$8,IF(R79="準優勝",現行XD用点数換算表!$C$8,IF(R79="ベスト4",現行XD用点数換算表!$D$8,IF(R79="ベスト8",現行XD用点数換算表!$E$8,現行XD用点数換算表!$F$8)))))</f>
        <v>0</v>
      </c>
      <c r="T79" s="12"/>
      <c r="U79" s="14">
        <f>IF(T79="",0,IF(T79="優勝",現行XD用点数換算表!$B$13,IF(T79="準優勝",現行XD用点数換算表!$C$13,IF(T79="ベスト4",現行XD用点数換算表!$D$13,現行XD用点数換算表!$E$13))))</f>
        <v>0</v>
      </c>
      <c r="V79" s="12"/>
      <c r="W79" s="8">
        <f>IF(V79="",0,IF(V79="優勝",現行XD用点数換算表!$B$14,IF(V79="準優勝",現行XD用点数換算表!$C$14,IF(V79="ベスト4",現行XD用点数換算表!$D$14,現行XD用点数換算表!$E$14))))</f>
        <v>0</v>
      </c>
      <c r="X79" s="12"/>
      <c r="Y79" s="8">
        <f>IF(X79="",0,IF(X79="優勝",[5]現行XD用点数換算表!$B$15,IF(X79="準優勝",[5]現行XD用点数換算表!$C$15,IF(X79="ベスト4",[5]現行XD用点数換算表!$D$15,IF(X79="ベスト8",[5]現行XD用点数換算表!$E$15,IF(X79="ベスト16",[5]現行XD用点数換算表!$F$15,IF(X79="ベスト32",[5]現行XD用点数換算表!$G$15,"")))))))</f>
        <v>0</v>
      </c>
      <c r="Z79" s="12"/>
      <c r="AA79" s="8">
        <f>IF(Z79="",0,IF(Z79="優勝",現行XD用点数換算表!$B$16,IF(Z79="準優勝",現行XD用点数換算表!$C$16,IF(Z79="ベスト4",現行XD用点数換算表!$D$16,IF(Z79="ベスト8",現行XD用点数換算表!$E$16,IF(Z79="ベスト16",現行XD用点数換算表!$F$16,IF(Z79="ベスト32",現行XD用点数換算表!$G$16,"")))))))</f>
        <v>0</v>
      </c>
      <c r="AB79" s="12"/>
      <c r="AC79" s="8">
        <f>IF(AB79="",0,IF(AB79="優勝",現行XD用点数換算表!$B$17,IF(AB79="準優勝",現行XD用点数換算表!$C$17,IF(AB79="ベスト4",現行XD用点数換算表!$D$17,IF(AB79="ベスト8",現行XD用点数換算表!$E$17,IF(AB79="ベスト16",現行XD用点数換算表!$F$17,IF(AB79="ベスト32",現行XD用点数換算表!$G$17,"")))))))</f>
        <v>0</v>
      </c>
      <c r="AD79" s="12"/>
      <c r="AE79" s="8">
        <f>IF(AD79="",0,IF(AD79="優勝",現行XD用点数換算表!$B$18,IF(AD79="準優勝",現行XD用点数換算表!$C$18,IF(AD79="ベスト4",現行XD用点数換算表!$D$18,IF(AD79="ベスト8",現行XD用点数換算表!$E$18,現行XD用点数換算表!$F$18)))))</f>
        <v>0</v>
      </c>
      <c r="AF79" s="12"/>
      <c r="AG79" s="8">
        <f>IF(AF79="",0,IF(AF79="優勝",現行XD用点数換算表!$B$19,IF(AF79="準優勝",現行XD用点数換算表!$C$19,IF(AF79="ベスト4",現行XD用点数換算表!$D$19,IF(AF79="ベスト8",現行XD用点数換算表!$E$19,現行XD用点数換算表!$F$19)))))</f>
        <v>0</v>
      </c>
      <c r="AH79" s="8">
        <f t="shared" si="2"/>
        <v>0</v>
      </c>
    </row>
    <row r="80" spans="1:34" ht="15" customHeight="1" x14ac:dyDescent="0.55000000000000004">
      <c r="A80" s="12"/>
      <c r="B80" s="12"/>
      <c r="C80" s="12"/>
      <c r="D80" s="12"/>
      <c r="E80" s="12"/>
      <c r="F80" s="12"/>
      <c r="G80" s="13">
        <f>IF(F80="",0,IF(F80="優勝",現行XD用点数換算表!$B$2,IF(F80="準優勝",現行XD用点数換算表!$C$2,IF(F80="ベスト4",現行XD用点数換算表!$D$2,現行XD用点数換算表!$E$2))))</f>
        <v>0</v>
      </c>
      <c r="H80" s="12"/>
      <c r="I80" s="8">
        <f>IF(H80="",0,IF(H80="優勝",現行XD用点数換算表!$B$3,IF(H80="準優勝",現行XD用点数換算表!$C$3,IF(H80="ベスト4",現行XD用点数換算表!$D$3,現行XD用点数換算表!$E$3))))</f>
        <v>0</v>
      </c>
      <c r="J80" s="12"/>
      <c r="K80" s="8">
        <f>IF(J80="",0,IF(J80="優勝",[5]現行XD用点数換算表!$B$4,IF(J80="準優勝",[5]現行XD用点数換算表!$C$4,IF(J80="ベスト4",[5]現行XD用点数換算表!$D$4,IF(J80="ベスト8",[5]現行XD用点数換算表!$E$4,IF(J80="ベスト16",[5]現行XD用点数換算表!$F$4,IF(J80="ベスト32",[5]現行XD用点数換算表!$G$4,"")))))))</f>
        <v>0</v>
      </c>
      <c r="L80" s="12"/>
      <c r="M80" s="8">
        <f>IF(L80="",0,IF(L80="優勝",現行XD用点数換算表!$B$5,IF(L80="準優勝",現行XD用点数換算表!$C$5,IF(L80="ベスト4",現行XD用点数換算表!$D$5,IF(L80="ベスト8",現行XD用点数換算表!$E$5,IF(L80="ベスト16",現行XD用点数換算表!$F$5,IF(L80="ベスト32",現行XD用点数換算表!$G$5,"")))))))</f>
        <v>0</v>
      </c>
      <c r="N80" s="12"/>
      <c r="O80" s="8">
        <f>IF(N80="",0,IF(N80="優勝",現行XD用点数換算表!$B$6,IF(N80="準優勝",現行XD用点数換算表!$C$6,IF(N80="ベスト4",現行XD用点数換算表!$D$6,IF(N80="ベスト8",現行XD用点数換算表!$E$6,IF(N80="ベスト16",現行XD用点数換算表!$F$6,IF(N80="ベスト32",現行XD用点数換算表!$G$6,"")))))))</f>
        <v>0</v>
      </c>
      <c r="P80" s="12"/>
      <c r="Q80" s="8">
        <f>IF(P80="",0,IF(P80="優勝",現行XD用点数換算表!$B$7,IF(P80="準優勝",現行XD用点数換算表!$C$7,IF(P80="ベスト4",現行XD用点数換算表!$D$7,IF(P80="ベスト8",現行XD用点数換算表!$E$7,現行XD用点数換算表!$F$7)))))</f>
        <v>0</v>
      </c>
      <c r="R80" s="12"/>
      <c r="S80" s="8">
        <f>IF(R80="",0,IF(R80="優勝",現行XD用点数換算表!$B$8,IF(R80="準優勝",現行XD用点数換算表!$C$8,IF(R80="ベスト4",現行XD用点数換算表!$D$8,IF(R80="ベスト8",現行XD用点数換算表!$E$8,現行XD用点数換算表!$F$8)))))</f>
        <v>0</v>
      </c>
      <c r="T80" s="12"/>
      <c r="U80" s="14">
        <f>IF(T80="",0,IF(T80="優勝",現行XD用点数換算表!$B$13,IF(T80="準優勝",現行XD用点数換算表!$C$13,IF(T80="ベスト4",現行XD用点数換算表!$D$13,現行XD用点数換算表!$E$13))))</f>
        <v>0</v>
      </c>
      <c r="V80" s="12"/>
      <c r="W80" s="8">
        <f>IF(V80="",0,IF(V80="優勝",現行XD用点数換算表!$B$14,IF(V80="準優勝",現行XD用点数換算表!$C$14,IF(V80="ベスト4",現行XD用点数換算表!$D$14,現行XD用点数換算表!$E$14))))</f>
        <v>0</v>
      </c>
      <c r="X80" s="12"/>
      <c r="Y80" s="8">
        <f>IF(X80="",0,IF(X80="優勝",[5]現行XD用点数換算表!$B$15,IF(X80="準優勝",[5]現行XD用点数換算表!$C$15,IF(X80="ベスト4",[5]現行XD用点数換算表!$D$15,IF(X80="ベスト8",[5]現行XD用点数換算表!$E$15,IF(X80="ベスト16",[5]現行XD用点数換算表!$F$15,IF(X80="ベスト32",[5]現行XD用点数換算表!$G$15,"")))))))</f>
        <v>0</v>
      </c>
      <c r="Z80" s="12"/>
      <c r="AA80" s="8">
        <f>IF(Z80="",0,IF(Z80="優勝",現行XD用点数換算表!$B$16,IF(Z80="準優勝",現行XD用点数換算表!$C$16,IF(Z80="ベスト4",現行XD用点数換算表!$D$16,IF(Z80="ベスト8",現行XD用点数換算表!$E$16,IF(Z80="ベスト16",現行XD用点数換算表!$F$16,IF(Z80="ベスト32",現行XD用点数換算表!$G$16,"")))))))</f>
        <v>0</v>
      </c>
      <c r="AB80" s="12"/>
      <c r="AC80" s="8">
        <f>IF(AB80="",0,IF(AB80="優勝",現行XD用点数換算表!$B$17,IF(AB80="準優勝",現行XD用点数換算表!$C$17,IF(AB80="ベスト4",現行XD用点数換算表!$D$17,IF(AB80="ベスト8",現行XD用点数換算表!$E$17,IF(AB80="ベスト16",現行XD用点数換算表!$F$17,IF(AB80="ベスト32",現行XD用点数換算表!$G$17,"")))))))</f>
        <v>0</v>
      </c>
      <c r="AD80" s="12"/>
      <c r="AE80" s="8">
        <f>IF(AD80="",0,IF(AD80="優勝",現行XD用点数換算表!$B$18,IF(AD80="準優勝",現行XD用点数換算表!$C$18,IF(AD80="ベスト4",現行XD用点数換算表!$D$18,IF(AD80="ベスト8",現行XD用点数換算表!$E$18,現行XD用点数換算表!$F$18)))))</f>
        <v>0</v>
      </c>
      <c r="AF80" s="12"/>
      <c r="AG80" s="8">
        <f>IF(AF80="",0,IF(AF80="優勝",現行XD用点数換算表!$B$19,IF(AF80="準優勝",現行XD用点数換算表!$C$19,IF(AF80="ベスト4",現行XD用点数換算表!$D$19,IF(AF80="ベスト8",現行XD用点数換算表!$E$19,現行XD用点数換算表!$F$19)))))</f>
        <v>0</v>
      </c>
      <c r="AH80" s="8">
        <f t="shared" si="2"/>
        <v>0</v>
      </c>
    </row>
    <row r="81" spans="1:34" ht="15" customHeight="1" x14ac:dyDescent="0.55000000000000004">
      <c r="A81" s="12"/>
      <c r="B81" s="12"/>
      <c r="C81" s="12"/>
      <c r="D81" s="12"/>
      <c r="E81" s="12"/>
      <c r="F81" s="12"/>
      <c r="G81" s="13">
        <f>IF(F81="",0,IF(F81="優勝",現行XD用点数換算表!$B$2,IF(F81="準優勝",現行XD用点数換算表!$C$2,IF(F81="ベスト4",現行XD用点数換算表!$D$2,現行XD用点数換算表!$E$2))))</f>
        <v>0</v>
      </c>
      <c r="H81" s="12"/>
      <c r="I81" s="8">
        <f>IF(H81="",0,IF(H81="優勝",現行XD用点数換算表!$B$3,IF(H81="準優勝",現行XD用点数換算表!$C$3,IF(H81="ベスト4",現行XD用点数換算表!$D$3,現行XD用点数換算表!$E$3))))</f>
        <v>0</v>
      </c>
      <c r="J81" s="12"/>
      <c r="K81" s="8">
        <f>IF(J81="",0,IF(J81="優勝",[5]現行XD用点数換算表!$B$4,IF(J81="準優勝",[5]現行XD用点数換算表!$C$4,IF(J81="ベスト4",[5]現行XD用点数換算表!$D$4,IF(J81="ベスト8",[5]現行XD用点数換算表!$E$4,IF(J81="ベスト16",[5]現行XD用点数換算表!$F$4,IF(J81="ベスト32",[5]現行XD用点数換算表!$G$4,"")))))))</f>
        <v>0</v>
      </c>
      <c r="L81" s="12"/>
      <c r="M81" s="8">
        <f>IF(L81="",0,IF(L81="優勝",現行XD用点数換算表!$B$5,IF(L81="準優勝",現行XD用点数換算表!$C$5,IF(L81="ベスト4",現行XD用点数換算表!$D$5,IF(L81="ベスト8",現行XD用点数換算表!$E$5,IF(L81="ベスト16",現行XD用点数換算表!$F$5,IF(L81="ベスト32",現行XD用点数換算表!$G$5,"")))))))</f>
        <v>0</v>
      </c>
      <c r="N81" s="12"/>
      <c r="O81" s="8">
        <f>IF(N81="",0,IF(N81="優勝",現行XD用点数換算表!$B$6,IF(N81="準優勝",現行XD用点数換算表!$C$6,IF(N81="ベスト4",現行XD用点数換算表!$D$6,IF(N81="ベスト8",現行XD用点数換算表!$E$6,IF(N81="ベスト16",現行XD用点数換算表!$F$6,IF(N81="ベスト32",現行XD用点数換算表!$G$6,"")))))))</f>
        <v>0</v>
      </c>
      <c r="P81" s="12"/>
      <c r="Q81" s="8">
        <f>IF(P81="",0,IF(P81="優勝",現行XD用点数換算表!$B$7,IF(P81="準優勝",現行XD用点数換算表!$C$7,IF(P81="ベスト4",現行XD用点数換算表!$D$7,IF(P81="ベスト8",現行XD用点数換算表!$E$7,現行XD用点数換算表!$F$7)))))</f>
        <v>0</v>
      </c>
      <c r="R81" s="12"/>
      <c r="S81" s="8">
        <f>IF(R81="",0,IF(R81="優勝",現行XD用点数換算表!$B$8,IF(R81="準優勝",現行XD用点数換算表!$C$8,IF(R81="ベスト4",現行XD用点数換算表!$D$8,IF(R81="ベスト8",現行XD用点数換算表!$E$8,現行XD用点数換算表!$F$8)))))</f>
        <v>0</v>
      </c>
      <c r="T81" s="12"/>
      <c r="U81" s="14">
        <f>IF(T81="",0,IF(T81="優勝",現行XD用点数換算表!$B$13,IF(T81="準優勝",現行XD用点数換算表!$C$13,IF(T81="ベスト4",現行XD用点数換算表!$D$13,現行XD用点数換算表!$E$13))))</f>
        <v>0</v>
      </c>
      <c r="V81" s="12"/>
      <c r="W81" s="8">
        <f>IF(V81="",0,IF(V81="優勝",現行XD用点数換算表!$B$14,IF(V81="準優勝",現行XD用点数換算表!$C$14,IF(V81="ベスト4",現行XD用点数換算表!$D$14,現行XD用点数換算表!$E$14))))</f>
        <v>0</v>
      </c>
      <c r="X81" s="12"/>
      <c r="Y81" s="8">
        <f>IF(X81="",0,IF(X81="優勝",[5]現行XD用点数換算表!$B$15,IF(X81="準優勝",[5]現行XD用点数換算表!$C$15,IF(X81="ベスト4",[5]現行XD用点数換算表!$D$15,IF(X81="ベスト8",[5]現行XD用点数換算表!$E$15,IF(X81="ベスト16",[5]現行XD用点数換算表!$F$15,IF(X81="ベスト32",[5]現行XD用点数換算表!$G$15,"")))))))</f>
        <v>0</v>
      </c>
      <c r="Z81" s="12"/>
      <c r="AA81" s="8">
        <f>IF(Z81="",0,IF(Z81="優勝",現行XD用点数換算表!$B$16,IF(Z81="準優勝",現行XD用点数換算表!$C$16,IF(Z81="ベスト4",現行XD用点数換算表!$D$16,IF(Z81="ベスト8",現行XD用点数換算表!$E$16,IF(Z81="ベスト16",現行XD用点数換算表!$F$16,IF(Z81="ベスト32",現行XD用点数換算表!$G$16,"")))))))</f>
        <v>0</v>
      </c>
      <c r="AB81" s="12"/>
      <c r="AC81" s="8">
        <f>IF(AB81="",0,IF(AB81="優勝",現行XD用点数換算表!$B$17,IF(AB81="準優勝",現行XD用点数換算表!$C$17,IF(AB81="ベスト4",現行XD用点数換算表!$D$17,IF(AB81="ベスト8",現行XD用点数換算表!$E$17,IF(AB81="ベスト16",現行XD用点数換算表!$F$17,IF(AB81="ベスト32",現行XD用点数換算表!$G$17,"")))))))</f>
        <v>0</v>
      </c>
      <c r="AD81" s="12"/>
      <c r="AE81" s="8">
        <f>IF(AD81="",0,IF(AD81="優勝",現行XD用点数換算表!$B$18,IF(AD81="準優勝",現行XD用点数換算表!$C$18,IF(AD81="ベスト4",現行XD用点数換算表!$D$18,IF(AD81="ベスト8",現行XD用点数換算表!$E$18,現行XD用点数換算表!$F$18)))))</f>
        <v>0</v>
      </c>
      <c r="AF81" s="12"/>
      <c r="AG81" s="8">
        <f>IF(AF81="",0,IF(AF81="優勝",現行XD用点数換算表!$B$19,IF(AF81="準優勝",現行XD用点数換算表!$C$19,IF(AF81="ベスト4",現行XD用点数換算表!$D$19,IF(AF81="ベスト8",現行XD用点数換算表!$E$19,現行XD用点数換算表!$F$19)))))</f>
        <v>0</v>
      </c>
      <c r="AH81" s="8">
        <f t="shared" si="2"/>
        <v>0</v>
      </c>
    </row>
    <row r="82" spans="1:34" ht="15" customHeight="1" x14ac:dyDescent="0.55000000000000004">
      <c r="A82" s="12"/>
      <c r="B82" s="12"/>
      <c r="C82" s="12"/>
      <c r="D82" s="12"/>
      <c r="E82" s="12"/>
      <c r="F82" s="12"/>
      <c r="G82" s="13">
        <f>IF(F82="",0,IF(F82="優勝",現行XD用点数換算表!$B$2,IF(F82="準優勝",現行XD用点数換算表!$C$2,IF(F82="ベスト4",現行XD用点数換算表!$D$2,現行XD用点数換算表!$E$2))))</f>
        <v>0</v>
      </c>
      <c r="H82" s="12"/>
      <c r="I82" s="8">
        <f>IF(H82="",0,IF(H82="優勝",現行XD用点数換算表!$B$3,IF(H82="準優勝",現行XD用点数換算表!$C$3,IF(H82="ベスト4",現行XD用点数換算表!$D$3,現行XD用点数換算表!$E$3))))</f>
        <v>0</v>
      </c>
      <c r="J82" s="12"/>
      <c r="K82" s="8">
        <f>IF(J82="",0,IF(J82="優勝",[5]現行XD用点数換算表!$B$4,IF(J82="準優勝",[5]現行XD用点数換算表!$C$4,IF(J82="ベスト4",[5]現行XD用点数換算表!$D$4,IF(J82="ベスト8",[5]現行XD用点数換算表!$E$4,IF(J82="ベスト16",[5]現行XD用点数換算表!$F$4,IF(J82="ベスト32",[5]現行XD用点数換算表!$G$4,"")))))))</f>
        <v>0</v>
      </c>
      <c r="L82" s="12"/>
      <c r="M82" s="8">
        <f>IF(L82="",0,IF(L82="優勝",現行XD用点数換算表!$B$5,IF(L82="準優勝",現行XD用点数換算表!$C$5,IF(L82="ベスト4",現行XD用点数換算表!$D$5,IF(L82="ベスト8",現行XD用点数換算表!$E$5,IF(L82="ベスト16",現行XD用点数換算表!$F$5,IF(L82="ベスト32",現行XD用点数換算表!$G$5,"")))))))</f>
        <v>0</v>
      </c>
      <c r="N82" s="12"/>
      <c r="O82" s="8">
        <f>IF(N82="",0,IF(N82="優勝",現行XD用点数換算表!$B$6,IF(N82="準優勝",現行XD用点数換算表!$C$6,IF(N82="ベスト4",現行XD用点数換算表!$D$6,IF(N82="ベスト8",現行XD用点数換算表!$E$6,IF(N82="ベスト16",現行XD用点数換算表!$F$6,IF(N82="ベスト32",現行XD用点数換算表!$G$6,"")))))))</f>
        <v>0</v>
      </c>
      <c r="P82" s="12"/>
      <c r="Q82" s="8">
        <f>IF(P82="",0,IF(P82="優勝",現行XD用点数換算表!$B$7,IF(P82="準優勝",現行XD用点数換算表!$C$7,IF(P82="ベスト4",現行XD用点数換算表!$D$7,IF(P82="ベスト8",現行XD用点数換算表!$E$7,現行XD用点数換算表!$F$7)))))</f>
        <v>0</v>
      </c>
      <c r="R82" s="12"/>
      <c r="S82" s="8">
        <f>IF(R82="",0,IF(R82="優勝",現行XD用点数換算表!$B$8,IF(R82="準優勝",現行XD用点数換算表!$C$8,IF(R82="ベスト4",現行XD用点数換算表!$D$8,IF(R82="ベスト8",現行XD用点数換算表!$E$8,現行XD用点数換算表!$F$8)))))</f>
        <v>0</v>
      </c>
      <c r="T82" s="12"/>
      <c r="U82" s="14">
        <f>IF(T82="",0,IF(T82="優勝",現行XD用点数換算表!$B$13,IF(T82="準優勝",現行XD用点数換算表!$C$13,IF(T82="ベスト4",現行XD用点数換算表!$D$13,現行XD用点数換算表!$E$13))))</f>
        <v>0</v>
      </c>
      <c r="V82" s="12"/>
      <c r="W82" s="8">
        <f>IF(V82="",0,IF(V82="優勝",現行XD用点数換算表!$B$14,IF(V82="準優勝",現行XD用点数換算表!$C$14,IF(V82="ベスト4",現行XD用点数換算表!$D$14,現行XD用点数換算表!$E$14))))</f>
        <v>0</v>
      </c>
      <c r="X82" s="12"/>
      <c r="Y82" s="8">
        <f>IF(X82="",0,IF(X82="優勝",[5]現行XD用点数換算表!$B$15,IF(X82="準優勝",[5]現行XD用点数換算表!$C$15,IF(X82="ベスト4",[5]現行XD用点数換算表!$D$15,IF(X82="ベスト8",[5]現行XD用点数換算表!$E$15,IF(X82="ベスト16",[5]現行XD用点数換算表!$F$15,IF(X82="ベスト32",[5]現行XD用点数換算表!$G$15,"")))))))</f>
        <v>0</v>
      </c>
      <c r="Z82" s="12"/>
      <c r="AA82" s="8">
        <f>IF(Z82="",0,IF(Z82="優勝",現行XD用点数換算表!$B$16,IF(Z82="準優勝",現行XD用点数換算表!$C$16,IF(Z82="ベスト4",現行XD用点数換算表!$D$16,IF(Z82="ベスト8",現行XD用点数換算表!$E$16,IF(Z82="ベスト16",現行XD用点数換算表!$F$16,IF(Z82="ベスト32",現行XD用点数換算表!$G$16,"")))))))</f>
        <v>0</v>
      </c>
      <c r="AB82" s="12"/>
      <c r="AC82" s="8">
        <f>IF(AB82="",0,IF(AB82="優勝",現行XD用点数換算表!$B$17,IF(AB82="準優勝",現行XD用点数換算表!$C$17,IF(AB82="ベスト4",現行XD用点数換算表!$D$17,IF(AB82="ベスト8",現行XD用点数換算表!$E$17,IF(AB82="ベスト16",現行XD用点数換算表!$F$17,IF(AB82="ベスト32",現行XD用点数換算表!$G$17,"")))))))</f>
        <v>0</v>
      </c>
      <c r="AD82" s="12"/>
      <c r="AE82" s="8">
        <f>IF(AD82="",0,IF(AD82="優勝",現行XD用点数換算表!$B$18,IF(AD82="準優勝",現行XD用点数換算表!$C$18,IF(AD82="ベスト4",現行XD用点数換算表!$D$18,IF(AD82="ベスト8",現行XD用点数換算表!$E$18,現行XD用点数換算表!$F$18)))))</f>
        <v>0</v>
      </c>
      <c r="AF82" s="12"/>
      <c r="AG82" s="8">
        <f>IF(AF82="",0,IF(AF82="優勝",現行XD用点数換算表!$B$19,IF(AF82="準優勝",現行XD用点数換算表!$C$19,IF(AF82="ベスト4",現行XD用点数換算表!$D$19,IF(AF82="ベスト8",現行XD用点数換算表!$E$19,現行XD用点数換算表!$F$19)))))</f>
        <v>0</v>
      </c>
      <c r="AH82" s="8">
        <f t="shared" si="2"/>
        <v>0</v>
      </c>
    </row>
    <row r="83" spans="1:34" ht="15" customHeight="1" x14ac:dyDescent="0.55000000000000004">
      <c r="A83" s="12"/>
      <c r="B83" s="12"/>
      <c r="C83" s="12"/>
      <c r="D83" s="12"/>
      <c r="E83" s="12"/>
      <c r="F83" s="12"/>
      <c r="G83" s="13">
        <f>IF(F83="",0,IF(F83="優勝",現行XD用点数換算表!$B$2,IF(F83="準優勝",現行XD用点数換算表!$C$2,IF(F83="ベスト4",現行XD用点数換算表!$D$2,現行XD用点数換算表!$E$2))))</f>
        <v>0</v>
      </c>
      <c r="H83" s="12"/>
      <c r="I83" s="8">
        <f>IF(H83="",0,IF(H83="優勝",現行XD用点数換算表!$B$3,IF(H83="準優勝",現行XD用点数換算表!$C$3,IF(H83="ベスト4",現行XD用点数換算表!$D$3,現行XD用点数換算表!$E$3))))</f>
        <v>0</v>
      </c>
      <c r="J83" s="12"/>
      <c r="K83" s="8">
        <f>IF(J83="",0,IF(J83="優勝",[5]現行XD用点数換算表!$B$4,IF(J83="準優勝",[5]現行XD用点数換算表!$C$4,IF(J83="ベスト4",[5]現行XD用点数換算表!$D$4,IF(J83="ベスト8",[5]現行XD用点数換算表!$E$4,IF(J83="ベスト16",[5]現行XD用点数換算表!$F$4,IF(J83="ベスト32",[5]現行XD用点数換算表!$G$4,"")))))))</f>
        <v>0</v>
      </c>
      <c r="L83" s="12"/>
      <c r="M83" s="8">
        <f>IF(L83="",0,IF(L83="優勝",現行XD用点数換算表!$B$5,IF(L83="準優勝",現行XD用点数換算表!$C$5,IF(L83="ベスト4",現行XD用点数換算表!$D$5,IF(L83="ベスト8",現行XD用点数換算表!$E$5,IF(L83="ベスト16",現行XD用点数換算表!$F$5,IF(L83="ベスト32",現行XD用点数換算表!$G$5,"")))))))</f>
        <v>0</v>
      </c>
      <c r="N83" s="12"/>
      <c r="O83" s="8">
        <f>IF(N83="",0,IF(N83="優勝",現行XD用点数換算表!$B$6,IF(N83="準優勝",現行XD用点数換算表!$C$6,IF(N83="ベスト4",現行XD用点数換算表!$D$6,IF(N83="ベスト8",現行XD用点数換算表!$E$6,IF(N83="ベスト16",現行XD用点数換算表!$F$6,IF(N83="ベスト32",現行XD用点数換算表!$G$6,"")))))))</f>
        <v>0</v>
      </c>
      <c r="P83" s="12"/>
      <c r="Q83" s="8">
        <f>IF(P83="",0,IF(P83="優勝",現行XD用点数換算表!$B$7,IF(P83="準優勝",現行XD用点数換算表!$C$7,IF(P83="ベスト4",現行XD用点数換算表!$D$7,IF(P83="ベスト8",現行XD用点数換算表!$E$7,現行XD用点数換算表!$F$7)))))</f>
        <v>0</v>
      </c>
      <c r="R83" s="12"/>
      <c r="S83" s="8">
        <f>IF(R83="",0,IF(R83="優勝",現行XD用点数換算表!$B$8,IF(R83="準優勝",現行XD用点数換算表!$C$8,IF(R83="ベスト4",現行XD用点数換算表!$D$8,IF(R83="ベスト8",現行XD用点数換算表!$E$8,現行XD用点数換算表!$F$8)))))</f>
        <v>0</v>
      </c>
      <c r="T83" s="12"/>
      <c r="U83" s="14">
        <f>IF(T83="",0,IF(T83="優勝",現行XD用点数換算表!$B$13,IF(T83="準優勝",現行XD用点数換算表!$C$13,IF(T83="ベスト4",現行XD用点数換算表!$D$13,現行XD用点数換算表!$E$13))))</f>
        <v>0</v>
      </c>
      <c r="V83" s="12"/>
      <c r="W83" s="8">
        <f>IF(V83="",0,IF(V83="優勝",現行XD用点数換算表!$B$14,IF(V83="準優勝",現行XD用点数換算表!$C$14,IF(V83="ベスト4",現行XD用点数換算表!$D$14,現行XD用点数換算表!$E$14))))</f>
        <v>0</v>
      </c>
      <c r="X83" s="12"/>
      <c r="Y83" s="8">
        <f>IF(X83="",0,IF(X83="優勝",[5]現行XD用点数換算表!$B$15,IF(X83="準優勝",[5]現行XD用点数換算表!$C$15,IF(X83="ベスト4",[5]現行XD用点数換算表!$D$15,IF(X83="ベスト8",[5]現行XD用点数換算表!$E$15,IF(X83="ベスト16",[5]現行XD用点数換算表!$F$15,IF(X83="ベスト32",[5]現行XD用点数換算表!$G$15,"")))))))</f>
        <v>0</v>
      </c>
      <c r="Z83" s="12"/>
      <c r="AA83" s="8">
        <f>IF(Z83="",0,IF(Z83="優勝",現行XD用点数換算表!$B$16,IF(Z83="準優勝",現行XD用点数換算表!$C$16,IF(Z83="ベスト4",現行XD用点数換算表!$D$16,IF(Z83="ベスト8",現行XD用点数換算表!$E$16,IF(Z83="ベスト16",現行XD用点数換算表!$F$16,IF(Z83="ベスト32",現行XD用点数換算表!$G$16,"")))))))</f>
        <v>0</v>
      </c>
      <c r="AB83" s="12"/>
      <c r="AC83" s="8">
        <f>IF(AB83="",0,IF(AB83="優勝",現行XD用点数換算表!$B$17,IF(AB83="準優勝",現行XD用点数換算表!$C$17,IF(AB83="ベスト4",現行XD用点数換算表!$D$17,IF(AB83="ベスト8",現行XD用点数換算表!$E$17,IF(AB83="ベスト16",現行XD用点数換算表!$F$17,IF(AB83="ベスト32",現行XD用点数換算表!$G$17,"")))))))</f>
        <v>0</v>
      </c>
      <c r="AD83" s="12"/>
      <c r="AE83" s="8">
        <f>IF(AD83="",0,IF(AD83="優勝",現行XD用点数換算表!$B$18,IF(AD83="準優勝",現行XD用点数換算表!$C$18,IF(AD83="ベスト4",現行XD用点数換算表!$D$18,IF(AD83="ベスト8",現行XD用点数換算表!$E$18,現行XD用点数換算表!$F$18)))))</f>
        <v>0</v>
      </c>
      <c r="AF83" s="12"/>
      <c r="AG83" s="8">
        <f>IF(AF83="",0,IF(AF83="優勝",現行XD用点数換算表!$B$19,IF(AF83="準優勝",現行XD用点数換算表!$C$19,IF(AF83="ベスト4",現行XD用点数換算表!$D$19,IF(AF83="ベスト8",現行XD用点数換算表!$E$19,現行XD用点数換算表!$F$19)))))</f>
        <v>0</v>
      </c>
      <c r="AH83" s="8">
        <f t="shared" si="2"/>
        <v>0</v>
      </c>
    </row>
    <row r="84" spans="1:34" ht="15" customHeight="1" x14ac:dyDescent="0.55000000000000004">
      <c r="A84" s="12"/>
      <c r="B84" s="12"/>
      <c r="C84" s="12"/>
      <c r="D84" s="12"/>
      <c r="E84" s="12"/>
      <c r="F84" s="12"/>
      <c r="G84" s="13">
        <f>IF(F84="",0,IF(F84="優勝",現行XD用点数換算表!$B$2,IF(F84="準優勝",現行XD用点数換算表!$C$2,IF(F84="ベスト4",現行XD用点数換算表!$D$2,現行XD用点数換算表!$E$2))))</f>
        <v>0</v>
      </c>
      <c r="H84" s="12"/>
      <c r="I84" s="8">
        <f>IF(H84="",0,IF(H84="優勝",現行XD用点数換算表!$B$3,IF(H84="準優勝",現行XD用点数換算表!$C$3,IF(H84="ベスト4",現行XD用点数換算表!$D$3,現行XD用点数換算表!$E$3))))</f>
        <v>0</v>
      </c>
      <c r="J84" s="12"/>
      <c r="K84" s="8">
        <f>IF(J84="",0,IF(J84="優勝",[5]現行XD用点数換算表!$B$4,IF(J84="準優勝",[5]現行XD用点数換算表!$C$4,IF(J84="ベスト4",[5]現行XD用点数換算表!$D$4,IF(J84="ベスト8",[5]現行XD用点数換算表!$E$4,IF(J84="ベスト16",[5]現行XD用点数換算表!$F$4,IF(J84="ベスト32",[5]現行XD用点数換算表!$G$4,"")))))))</f>
        <v>0</v>
      </c>
      <c r="L84" s="12"/>
      <c r="M84" s="8">
        <f>IF(L84="",0,IF(L84="優勝",現行XD用点数換算表!$B$5,IF(L84="準優勝",現行XD用点数換算表!$C$5,IF(L84="ベスト4",現行XD用点数換算表!$D$5,IF(L84="ベスト8",現行XD用点数換算表!$E$5,IF(L84="ベスト16",現行XD用点数換算表!$F$5,IF(L84="ベスト32",現行XD用点数換算表!$G$5,"")))))))</f>
        <v>0</v>
      </c>
      <c r="N84" s="12"/>
      <c r="O84" s="8">
        <f>IF(N84="",0,IF(N84="優勝",現行XD用点数換算表!$B$6,IF(N84="準優勝",現行XD用点数換算表!$C$6,IF(N84="ベスト4",現行XD用点数換算表!$D$6,IF(N84="ベスト8",現行XD用点数換算表!$E$6,IF(N84="ベスト16",現行XD用点数換算表!$F$6,IF(N84="ベスト32",現行XD用点数換算表!$G$6,"")))))))</f>
        <v>0</v>
      </c>
      <c r="P84" s="12"/>
      <c r="Q84" s="8">
        <f>IF(P84="",0,IF(P84="優勝",現行XD用点数換算表!$B$7,IF(P84="準優勝",現行XD用点数換算表!$C$7,IF(P84="ベスト4",現行XD用点数換算表!$D$7,IF(P84="ベスト8",現行XD用点数換算表!$E$7,現行XD用点数換算表!$F$7)))))</f>
        <v>0</v>
      </c>
      <c r="R84" s="12"/>
      <c r="S84" s="8">
        <f>IF(R84="",0,IF(R84="優勝",現行XD用点数換算表!$B$8,IF(R84="準優勝",現行XD用点数換算表!$C$8,IF(R84="ベスト4",現行XD用点数換算表!$D$8,IF(R84="ベスト8",現行XD用点数換算表!$E$8,現行XD用点数換算表!$F$8)))))</f>
        <v>0</v>
      </c>
      <c r="T84" s="12"/>
      <c r="U84" s="14">
        <f>IF(T84="",0,IF(T84="優勝",現行XD用点数換算表!$B$13,IF(T84="準優勝",現行XD用点数換算表!$C$13,IF(T84="ベスト4",現行XD用点数換算表!$D$13,現行XD用点数換算表!$E$13))))</f>
        <v>0</v>
      </c>
      <c r="V84" s="12"/>
      <c r="W84" s="8">
        <f>IF(V84="",0,IF(V84="優勝",現行XD用点数換算表!$B$14,IF(V84="準優勝",現行XD用点数換算表!$C$14,IF(V84="ベスト4",現行XD用点数換算表!$D$14,現行XD用点数換算表!$E$14))))</f>
        <v>0</v>
      </c>
      <c r="X84" s="12"/>
      <c r="Y84" s="8">
        <f>IF(X84="",0,IF(X84="優勝",[5]現行XD用点数換算表!$B$15,IF(X84="準優勝",[5]現行XD用点数換算表!$C$15,IF(X84="ベスト4",[5]現行XD用点数換算表!$D$15,IF(X84="ベスト8",[5]現行XD用点数換算表!$E$15,IF(X84="ベスト16",[5]現行XD用点数換算表!$F$15,IF(X84="ベスト32",[5]現行XD用点数換算表!$G$15,"")))))))</f>
        <v>0</v>
      </c>
      <c r="Z84" s="12"/>
      <c r="AA84" s="8">
        <f>IF(Z84="",0,IF(Z84="優勝",現行XD用点数換算表!$B$16,IF(Z84="準優勝",現行XD用点数換算表!$C$16,IF(Z84="ベスト4",現行XD用点数換算表!$D$16,IF(Z84="ベスト8",現行XD用点数換算表!$E$16,IF(Z84="ベスト16",現行XD用点数換算表!$F$16,IF(Z84="ベスト32",現行XD用点数換算表!$G$16,"")))))))</f>
        <v>0</v>
      </c>
      <c r="AB84" s="12"/>
      <c r="AC84" s="8">
        <f>IF(AB84="",0,IF(AB84="優勝",現行XD用点数換算表!$B$17,IF(AB84="準優勝",現行XD用点数換算表!$C$17,IF(AB84="ベスト4",現行XD用点数換算表!$D$17,IF(AB84="ベスト8",現行XD用点数換算表!$E$17,IF(AB84="ベスト16",現行XD用点数換算表!$F$17,IF(AB84="ベスト32",現行XD用点数換算表!$G$17,"")))))))</f>
        <v>0</v>
      </c>
      <c r="AD84" s="12"/>
      <c r="AE84" s="8">
        <f>IF(AD84="",0,IF(AD84="優勝",現行XD用点数換算表!$B$18,IF(AD84="準優勝",現行XD用点数換算表!$C$18,IF(AD84="ベスト4",現行XD用点数換算表!$D$18,IF(AD84="ベスト8",現行XD用点数換算表!$E$18,現行XD用点数換算表!$F$18)))))</f>
        <v>0</v>
      </c>
      <c r="AF84" s="12"/>
      <c r="AG84" s="8">
        <f>IF(AF84="",0,IF(AF84="優勝",現行XD用点数換算表!$B$19,IF(AF84="準優勝",現行XD用点数換算表!$C$19,IF(AF84="ベスト4",現行XD用点数換算表!$D$19,IF(AF84="ベスト8",現行XD用点数換算表!$E$19,現行XD用点数換算表!$F$19)))))</f>
        <v>0</v>
      </c>
      <c r="AH84" s="8">
        <f t="shared" si="2"/>
        <v>0</v>
      </c>
    </row>
    <row r="85" spans="1:34" ht="15" customHeight="1" x14ac:dyDescent="0.55000000000000004">
      <c r="A85" s="12"/>
      <c r="B85" s="12"/>
      <c r="C85" s="12"/>
      <c r="D85" s="12"/>
      <c r="E85" s="12"/>
      <c r="F85" s="12"/>
      <c r="G85" s="13">
        <f>IF(F85="",0,IF(F85="優勝",現行XD用点数換算表!$B$2,IF(F85="準優勝",現行XD用点数換算表!$C$2,IF(F85="ベスト4",現行XD用点数換算表!$D$2,現行XD用点数換算表!$E$2))))</f>
        <v>0</v>
      </c>
      <c r="H85" s="12"/>
      <c r="I85" s="8">
        <f>IF(H85="",0,IF(H85="優勝",現行XD用点数換算表!$B$3,IF(H85="準優勝",現行XD用点数換算表!$C$3,IF(H85="ベスト4",現行XD用点数換算表!$D$3,現行XD用点数換算表!$E$3))))</f>
        <v>0</v>
      </c>
      <c r="J85" s="12"/>
      <c r="K85" s="8">
        <f>IF(J85="",0,IF(J85="優勝",[5]現行XD用点数換算表!$B$4,IF(J85="準優勝",[5]現行XD用点数換算表!$C$4,IF(J85="ベスト4",[5]現行XD用点数換算表!$D$4,IF(J85="ベスト8",[5]現行XD用点数換算表!$E$4,IF(J85="ベスト16",[5]現行XD用点数換算表!$F$4,IF(J85="ベスト32",[5]現行XD用点数換算表!$G$4,"")))))))</f>
        <v>0</v>
      </c>
      <c r="L85" s="12"/>
      <c r="M85" s="8">
        <f>IF(L85="",0,IF(L85="優勝",現行XD用点数換算表!$B$5,IF(L85="準優勝",現行XD用点数換算表!$C$5,IF(L85="ベスト4",現行XD用点数換算表!$D$5,IF(L85="ベスト8",現行XD用点数換算表!$E$5,IF(L85="ベスト16",現行XD用点数換算表!$F$5,IF(L85="ベスト32",現行XD用点数換算表!$G$5,"")))))))</f>
        <v>0</v>
      </c>
      <c r="N85" s="12"/>
      <c r="O85" s="8">
        <f>IF(N85="",0,IF(N85="優勝",現行XD用点数換算表!$B$6,IF(N85="準優勝",現行XD用点数換算表!$C$6,IF(N85="ベスト4",現行XD用点数換算表!$D$6,IF(N85="ベスト8",現行XD用点数換算表!$E$6,IF(N85="ベスト16",現行XD用点数換算表!$F$6,IF(N85="ベスト32",現行XD用点数換算表!$G$6,"")))))))</f>
        <v>0</v>
      </c>
      <c r="P85" s="12"/>
      <c r="Q85" s="8">
        <f>IF(P85="",0,IF(P85="優勝",現行XD用点数換算表!$B$7,IF(P85="準優勝",現行XD用点数換算表!$C$7,IF(P85="ベスト4",現行XD用点数換算表!$D$7,IF(P85="ベスト8",現行XD用点数換算表!$E$7,現行XD用点数換算表!$F$7)))))</f>
        <v>0</v>
      </c>
      <c r="R85" s="12"/>
      <c r="S85" s="8">
        <f>IF(R85="",0,IF(R85="優勝",現行XD用点数換算表!$B$8,IF(R85="準優勝",現行XD用点数換算表!$C$8,IF(R85="ベスト4",現行XD用点数換算表!$D$8,IF(R85="ベスト8",現行XD用点数換算表!$E$8,現行XD用点数換算表!$F$8)))))</f>
        <v>0</v>
      </c>
      <c r="T85" s="12"/>
      <c r="U85" s="14">
        <f>IF(T85="",0,IF(T85="優勝",現行XD用点数換算表!$B$13,IF(T85="準優勝",現行XD用点数換算表!$C$13,IF(T85="ベスト4",現行XD用点数換算表!$D$13,現行XD用点数換算表!$E$13))))</f>
        <v>0</v>
      </c>
      <c r="V85" s="12"/>
      <c r="W85" s="8">
        <f>IF(V85="",0,IF(V85="優勝",現行XD用点数換算表!$B$14,IF(V85="準優勝",現行XD用点数換算表!$C$14,IF(V85="ベスト4",現行XD用点数換算表!$D$14,現行XD用点数換算表!$E$14))))</f>
        <v>0</v>
      </c>
      <c r="X85" s="12"/>
      <c r="Y85" s="8">
        <f>IF(X85="",0,IF(X85="優勝",[5]現行XD用点数換算表!$B$15,IF(X85="準優勝",[5]現行XD用点数換算表!$C$15,IF(X85="ベスト4",[5]現行XD用点数換算表!$D$15,IF(X85="ベスト8",[5]現行XD用点数換算表!$E$15,IF(X85="ベスト16",[5]現行XD用点数換算表!$F$15,IF(X85="ベスト32",[5]現行XD用点数換算表!$G$15,"")))))))</f>
        <v>0</v>
      </c>
      <c r="Z85" s="12"/>
      <c r="AA85" s="8">
        <f>IF(Z85="",0,IF(Z85="優勝",現行XD用点数換算表!$B$16,IF(Z85="準優勝",現行XD用点数換算表!$C$16,IF(Z85="ベスト4",現行XD用点数換算表!$D$16,IF(Z85="ベスト8",現行XD用点数換算表!$E$16,IF(Z85="ベスト16",現行XD用点数換算表!$F$16,IF(Z85="ベスト32",現行XD用点数換算表!$G$16,"")))))))</f>
        <v>0</v>
      </c>
      <c r="AB85" s="12"/>
      <c r="AC85" s="8">
        <f>IF(AB85="",0,IF(AB85="優勝",現行XD用点数換算表!$B$17,IF(AB85="準優勝",現行XD用点数換算表!$C$17,IF(AB85="ベスト4",現行XD用点数換算表!$D$17,IF(AB85="ベスト8",現行XD用点数換算表!$E$17,IF(AB85="ベスト16",現行XD用点数換算表!$F$17,IF(AB85="ベスト32",現行XD用点数換算表!$G$17,"")))))))</f>
        <v>0</v>
      </c>
      <c r="AD85" s="12"/>
      <c r="AE85" s="8">
        <f>IF(AD85="",0,IF(AD85="優勝",現行XD用点数換算表!$B$18,IF(AD85="準優勝",現行XD用点数換算表!$C$18,IF(AD85="ベスト4",現行XD用点数換算表!$D$18,IF(AD85="ベスト8",現行XD用点数換算表!$E$18,現行XD用点数換算表!$F$18)))))</f>
        <v>0</v>
      </c>
      <c r="AF85" s="12"/>
      <c r="AG85" s="8">
        <f>IF(AF85="",0,IF(AF85="優勝",現行XD用点数換算表!$B$19,IF(AF85="準優勝",現行XD用点数換算表!$C$19,IF(AF85="ベスト4",現行XD用点数換算表!$D$19,IF(AF85="ベスト8",現行XD用点数換算表!$E$19,現行XD用点数換算表!$F$19)))))</f>
        <v>0</v>
      </c>
      <c r="AH85" s="8">
        <f t="shared" si="2"/>
        <v>0</v>
      </c>
    </row>
    <row r="86" spans="1:34" ht="15" customHeight="1" x14ac:dyDescent="0.55000000000000004">
      <c r="A86" s="12"/>
      <c r="B86" s="12"/>
      <c r="C86" s="12"/>
      <c r="D86" s="12"/>
      <c r="E86" s="12"/>
      <c r="F86" s="12"/>
      <c r="G86" s="13">
        <f>IF(F86="",0,IF(F86="優勝",現行XD用点数換算表!$B$2,IF(F86="準優勝",現行XD用点数換算表!$C$2,IF(F86="ベスト4",現行XD用点数換算表!$D$2,現行XD用点数換算表!$E$2))))</f>
        <v>0</v>
      </c>
      <c r="H86" s="12"/>
      <c r="I86" s="8">
        <f>IF(H86="",0,IF(H86="優勝",現行XD用点数換算表!$B$3,IF(H86="準優勝",現行XD用点数換算表!$C$3,IF(H86="ベスト4",現行XD用点数換算表!$D$3,現行XD用点数換算表!$E$3))))</f>
        <v>0</v>
      </c>
      <c r="J86" s="12"/>
      <c r="K86" s="8">
        <f>IF(J86="",0,IF(J86="優勝",[5]現行XD用点数換算表!$B$4,IF(J86="準優勝",[5]現行XD用点数換算表!$C$4,IF(J86="ベスト4",[5]現行XD用点数換算表!$D$4,IF(J86="ベスト8",[5]現行XD用点数換算表!$E$4,IF(J86="ベスト16",[5]現行XD用点数換算表!$F$4,IF(J86="ベスト32",[5]現行XD用点数換算表!$G$4,"")))))))</f>
        <v>0</v>
      </c>
      <c r="L86" s="12"/>
      <c r="M86" s="8">
        <f>IF(L86="",0,IF(L86="優勝",現行XD用点数換算表!$B$5,IF(L86="準優勝",現行XD用点数換算表!$C$5,IF(L86="ベスト4",現行XD用点数換算表!$D$5,IF(L86="ベスト8",現行XD用点数換算表!$E$5,IF(L86="ベスト16",現行XD用点数換算表!$F$5,IF(L86="ベスト32",現行XD用点数換算表!$G$5,"")))))))</f>
        <v>0</v>
      </c>
      <c r="N86" s="12"/>
      <c r="O86" s="8">
        <f>IF(N86="",0,IF(N86="優勝",現行XD用点数換算表!$B$6,IF(N86="準優勝",現行XD用点数換算表!$C$6,IF(N86="ベスト4",現行XD用点数換算表!$D$6,IF(N86="ベスト8",現行XD用点数換算表!$E$6,IF(N86="ベスト16",現行XD用点数換算表!$F$6,IF(N86="ベスト32",現行XD用点数換算表!$G$6,"")))))))</f>
        <v>0</v>
      </c>
      <c r="P86" s="12"/>
      <c r="Q86" s="8">
        <f>IF(P86="",0,IF(P86="優勝",現行XD用点数換算表!$B$7,IF(P86="準優勝",現行XD用点数換算表!$C$7,IF(P86="ベスト4",現行XD用点数換算表!$D$7,IF(P86="ベスト8",現行XD用点数換算表!$E$7,現行XD用点数換算表!$F$7)))))</f>
        <v>0</v>
      </c>
      <c r="R86" s="12"/>
      <c r="S86" s="8">
        <f>IF(R86="",0,IF(R86="優勝",現行XD用点数換算表!$B$8,IF(R86="準優勝",現行XD用点数換算表!$C$8,IF(R86="ベスト4",現行XD用点数換算表!$D$8,IF(R86="ベスト8",現行XD用点数換算表!$E$8,現行XD用点数換算表!$F$8)))))</f>
        <v>0</v>
      </c>
      <c r="T86" s="12"/>
      <c r="U86" s="14">
        <f>IF(T86="",0,IF(T86="優勝",現行XD用点数換算表!$B$13,IF(T86="準優勝",現行XD用点数換算表!$C$13,IF(T86="ベスト4",現行XD用点数換算表!$D$13,現行XD用点数換算表!$E$13))))</f>
        <v>0</v>
      </c>
      <c r="V86" s="12"/>
      <c r="W86" s="8">
        <f>IF(V86="",0,IF(V86="優勝",現行XD用点数換算表!$B$14,IF(V86="準優勝",現行XD用点数換算表!$C$14,IF(V86="ベスト4",現行XD用点数換算表!$D$14,現行XD用点数換算表!$E$14))))</f>
        <v>0</v>
      </c>
      <c r="X86" s="12"/>
      <c r="Y86" s="8">
        <f>IF(X86="",0,IF(X86="優勝",[5]現行XD用点数換算表!$B$15,IF(X86="準優勝",[5]現行XD用点数換算表!$C$15,IF(X86="ベスト4",[5]現行XD用点数換算表!$D$15,IF(X86="ベスト8",[5]現行XD用点数換算表!$E$15,IF(X86="ベスト16",[5]現行XD用点数換算表!$F$15,IF(X86="ベスト32",[5]現行XD用点数換算表!$G$15,"")))))))</f>
        <v>0</v>
      </c>
      <c r="Z86" s="12"/>
      <c r="AA86" s="8">
        <f>IF(Z86="",0,IF(Z86="優勝",現行XD用点数換算表!$B$16,IF(Z86="準優勝",現行XD用点数換算表!$C$16,IF(Z86="ベスト4",現行XD用点数換算表!$D$16,IF(Z86="ベスト8",現行XD用点数換算表!$E$16,IF(Z86="ベスト16",現行XD用点数換算表!$F$16,IF(Z86="ベスト32",現行XD用点数換算表!$G$16,"")))))))</f>
        <v>0</v>
      </c>
      <c r="AB86" s="12"/>
      <c r="AC86" s="8">
        <f>IF(AB86="",0,IF(AB86="優勝",現行XD用点数換算表!$B$17,IF(AB86="準優勝",現行XD用点数換算表!$C$17,IF(AB86="ベスト4",現行XD用点数換算表!$D$17,IF(AB86="ベスト8",現行XD用点数換算表!$E$17,IF(AB86="ベスト16",現行XD用点数換算表!$F$17,IF(AB86="ベスト32",現行XD用点数換算表!$G$17,"")))))))</f>
        <v>0</v>
      </c>
      <c r="AD86" s="12"/>
      <c r="AE86" s="8">
        <f>IF(AD86="",0,IF(AD86="優勝",現行XD用点数換算表!$B$18,IF(AD86="準優勝",現行XD用点数換算表!$C$18,IF(AD86="ベスト4",現行XD用点数換算表!$D$18,IF(AD86="ベスト8",現行XD用点数換算表!$E$18,現行XD用点数換算表!$F$18)))))</f>
        <v>0</v>
      </c>
      <c r="AF86" s="12"/>
      <c r="AG86" s="8">
        <f>IF(AF86="",0,IF(AF86="優勝",現行XD用点数換算表!$B$19,IF(AF86="準優勝",現行XD用点数換算表!$C$19,IF(AF86="ベスト4",現行XD用点数換算表!$D$19,IF(AF86="ベスト8",現行XD用点数換算表!$E$19,現行XD用点数換算表!$F$19)))))</f>
        <v>0</v>
      </c>
      <c r="AH86" s="8">
        <f t="shared" si="2"/>
        <v>0</v>
      </c>
    </row>
    <row r="87" spans="1:34" ht="15" customHeight="1" x14ac:dyDescent="0.55000000000000004">
      <c r="A87" s="12"/>
      <c r="B87" s="12"/>
      <c r="C87" s="12"/>
      <c r="D87" s="12"/>
      <c r="E87" s="12"/>
      <c r="F87" s="12"/>
      <c r="G87" s="13">
        <f>IF(F87="",0,IF(F87="優勝",現行XD用点数換算表!$B$2,IF(F87="準優勝",現行XD用点数換算表!$C$2,IF(F87="ベスト4",現行XD用点数換算表!$D$2,現行XD用点数換算表!$E$2))))</f>
        <v>0</v>
      </c>
      <c r="H87" s="12"/>
      <c r="I87" s="8">
        <f>IF(H87="",0,IF(H87="優勝",現行XD用点数換算表!$B$3,IF(H87="準優勝",現行XD用点数換算表!$C$3,IF(H87="ベスト4",現行XD用点数換算表!$D$3,現行XD用点数換算表!$E$3))))</f>
        <v>0</v>
      </c>
      <c r="J87" s="12"/>
      <c r="K87" s="8">
        <f>IF(J87="",0,IF(J87="優勝",[5]現行XD用点数換算表!$B$4,IF(J87="準優勝",[5]現行XD用点数換算表!$C$4,IF(J87="ベスト4",[5]現行XD用点数換算表!$D$4,IF(J87="ベスト8",[5]現行XD用点数換算表!$E$4,IF(J87="ベスト16",[5]現行XD用点数換算表!$F$4,IF(J87="ベスト32",[5]現行XD用点数換算表!$G$4,"")))))))</f>
        <v>0</v>
      </c>
      <c r="L87" s="12"/>
      <c r="M87" s="8">
        <f>IF(L87="",0,IF(L87="優勝",現行XD用点数換算表!$B$5,IF(L87="準優勝",現行XD用点数換算表!$C$5,IF(L87="ベスト4",現行XD用点数換算表!$D$5,IF(L87="ベスト8",現行XD用点数換算表!$E$5,IF(L87="ベスト16",現行XD用点数換算表!$F$5,IF(L87="ベスト32",現行XD用点数換算表!$G$5,"")))))))</f>
        <v>0</v>
      </c>
      <c r="N87" s="12"/>
      <c r="O87" s="8">
        <f>IF(N87="",0,IF(N87="優勝",現行XD用点数換算表!$B$6,IF(N87="準優勝",現行XD用点数換算表!$C$6,IF(N87="ベスト4",現行XD用点数換算表!$D$6,IF(N87="ベスト8",現行XD用点数換算表!$E$6,IF(N87="ベスト16",現行XD用点数換算表!$F$6,IF(N87="ベスト32",現行XD用点数換算表!$G$6,"")))))))</f>
        <v>0</v>
      </c>
      <c r="P87" s="12"/>
      <c r="Q87" s="8">
        <f>IF(P87="",0,IF(P87="優勝",現行XD用点数換算表!$B$7,IF(P87="準優勝",現行XD用点数換算表!$C$7,IF(P87="ベスト4",現行XD用点数換算表!$D$7,IF(P87="ベスト8",現行XD用点数換算表!$E$7,現行XD用点数換算表!$F$7)))))</f>
        <v>0</v>
      </c>
      <c r="R87" s="12"/>
      <c r="S87" s="8">
        <f>IF(R87="",0,IF(R87="優勝",現行XD用点数換算表!$B$8,IF(R87="準優勝",現行XD用点数換算表!$C$8,IF(R87="ベスト4",現行XD用点数換算表!$D$8,IF(R87="ベスト8",現行XD用点数換算表!$E$8,現行XD用点数換算表!$F$8)))))</f>
        <v>0</v>
      </c>
      <c r="T87" s="12"/>
      <c r="U87" s="14">
        <f>IF(T87="",0,IF(T87="優勝",現行XD用点数換算表!$B$13,IF(T87="準優勝",現行XD用点数換算表!$C$13,IF(T87="ベスト4",現行XD用点数換算表!$D$13,現行XD用点数換算表!$E$13))))</f>
        <v>0</v>
      </c>
      <c r="V87" s="12"/>
      <c r="W87" s="8">
        <f>IF(V87="",0,IF(V87="優勝",現行XD用点数換算表!$B$14,IF(V87="準優勝",現行XD用点数換算表!$C$14,IF(V87="ベスト4",現行XD用点数換算表!$D$14,現行XD用点数換算表!$E$14))))</f>
        <v>0</v>
      </c>
      <c r="X87" s="12"/>
      <c r="Y87" s="8">
        <f>IF(X87="",0,IF(X87="優勝",[5]現行XD用点数換算表!$B$15,IF(X87="準優勝",[5]現行XD用点数換算表!$C$15,IF(X87="ベスト4",[5]現行XD用点数換算表!$D$15,IF(X87="ベスト8",[5]現行XD用点数換算表!$E$15,IF(X87="ベスト16",[5]現行XD用点数換算表!$F$15,IF(X87="ベスト32",[5]現行XD用点数換算表!$G$15,"")))))))</f>
        <v>0</v>
      </c>
      <c r="Z87" s="12"/>
      <c r="AA87" s="8">
        <f>IF(Z87="",0,IF(Z87="優勝",現行XD用点数換算表!$B$16,IF(Z87="準優勝",現行XD用点数換算表!$C$16,IF(Z87="ベスト4",現行XD用点数換算表!$D$16,IF(Z87="ベスト8",現行XD用点数換算表!$E$16,IF(Z87="ベスト16",現行XD用点数換算表!$F$16,IF(Z87="ベスト32",現行XD用点数換算表!$G$16,"")))))))</f>
        <v>0</v>
      </c>
      <c r="AB87" s="12"/>
      <c r="AC87" s="8">
        <f>IF(AB87="",0,IF(AB87="優勝",現行XD用点数換算表!$B$17,IF(AB87="準優勝",現行XD用点数換算表!$C$17,IF(AB87="ベスト4",現行XD用点数換算表!$D$17,IF(AB87="ベスト8",現行XD用点数換算表!$E$17,IF(AB87="ベスト16",現行XD用点数換算表!$F$17,IF(AB87="ベスト32",現行XD用点数換算表!$G$17,"")))))))</f>
        <v>0</v>
      </c>
      <c r="AD87" s="12"/>
      <c r="AE87" s="8">
        <f>IF(AD87="",0,IF(AD87="優勝",現行XD用点数換算表!$B$18,IF(AD87="準優勝",現行XD用点数換算表!$C$18,IF(AD87="ベスト4",現行XD用点数換算表!$D$18,IF(AD87="ベスト8",現行XD用点数換算表!$E$18,現行XD用点数換算表!$F$18)))))</f>
        <v>0</v>
      </c>
      <c r="AF87" s="12"/>
      <c r="AG87" s="8">
        <f>IF(AF87="",0,IF(AF87="優勝",現行XD用点数換算表!$B$19,IF(AF87="準優勝",現行XD用点数換算表!$C$19,IF(AF87="ベスト4",現行XD用点数換算表!$D$19,IF(AF87="ベスト8",現行XD用点数換算表!$E$19,現行XD用点数換算表!$F$19)))))</f>
        <v>0</v>
      </c>
      <c r="AH87" s="8">
        <f t="shared" si="2"/>
        <v>0</v>
      </c>
    </row>
    <row r="88" spans="1:34" ht="15" customHeight="1" x14ac:dyDescent="0.55000000000000004">
      <c r="A88" s="12"/>
      <c r="B88" s="12"/>
      <c r="C88" s="12"/>
      <c r="D88" s="12"/>
      <c r="E88" s="12"/>
      <c r="F88" s="12"/>
      <c r="G88" s="13">
        <f>IF(F88="",0,IF(F88="優勝",現行XD用点数換算表!$B$2,IF(F88="準優勝",現行XD用点数換算表!$C$2,IF(F88="ベスト4",現行XD用点数換算表!$D$2,現行XD用点数換算表!$E$2))))</f>
        <v>0</v>
      </c>
      <c r="H88" s="12"/>
      <c r="I88" s="8">
        <f>IF(H88="",0,IF(H88="優勝",現行XD用点数換算表!$B$3,IF(H88="準優勝",現行XD用点数換算表!$C$3,IF(H88="ベスト4",現行XD用点数換算表!$D$3,現行XD用点数換算表!$E$3))))</f>
        <v>0</v>
      </c>
      <c r="J88" s="12"/>
      <c r="K88" s="8">
        <f>IF(J88="",0,IF(J88="優勝",[5]現行XD用点数換算表!$B$4,IF(J88="準優勝",[5]現行XD用点数換算表!$C$4,IF(J88="ベスト4",[5]現行XD用点数換算表!$D$4,IF(J88="ベスト8",[5]現行XD用点数換算表!$E$4,IF(J88="ベスト16",[5]現行XD用点数換算表!$F$4,IF(J88="ベスト32",[5]現行XD用点数換算表!$G$4,"")))))))</f>
        <v>0</v>
      </c>
      <c r="L88" s="12"/>
      <c r="M88" s="8">
        <f>IF(L88="",0,IF(L88="優勝",現行XD用点数換算表!$B$5,IF(L88="準優勝",現行XD用点数換算表!$C$5,IF(L88="ベスト4",現行XD用点数換算表!$D$5,IF(L88="ベスト8",現行XD用点数換算表!$E$5,IF(L88="ベスト16",現行XD用点数換算表!$F$5,IF(L88="ベスト32",現行XD用点数換算表!$G$5,"")))))))</f>
        <v>0</v>
      </c>
      <c r="N88" s="12"/>
      <c r="O88" s="8">
        <f>IF(N88="",0,IF(N88="優勝",現行XD用点数換算表!$B$6,IF(N88="準優勝",現行XD用点数換算表!$C$6,IF(N88="ベスト4",現行XD用点数換算表!$D$6,IF(N88="ベスト8",現行XD用点数換算表!$E$6,IF(N88="ベスト16",現行XD用点数換算表!$F$6,IF(N88="ベスト32",現行XD用点数換算表!$G$6,"")))))))</f>
        <v>0</v>
      </c>
      <c r="P88" s="12"/>
      <c r="Q88" s="8">
        <f>IF(P88="",0,IF(P88="優勝",現行XD用点数換算表!$B$7,IF(P88="準優勝",現行XD用点数換算表!$C$7,IF(P88="ベスト4",現行XD用点数換算表!$D$7,IF(P88="ベスト8",現行XD用点数換算表!$E$7,現行XD用点数換算表!$F$7)))))</f>
        <v>0</v>
      </c>
      <c r="R88" s="12"/>
      <c r="S88" s="8">
        <f>IF(R88="",0,IF(R88="優勝",現行XD用点数換算表!$B$8,IF(R88="準優勝",現行XD用点数換算表!$C$8,IF(R88="ベスト4",現行XD用点数換算表!$D$8,IF(R88="ベスト8",現行XD用点数換算表!$E$8,現行XD用点数換算表!$F$8)))))</f>
        <v>0</v>
      </c>
      <c r="T88" s="12"/>
      <c r="U88" s="14">
        <f>IF(T88="",0,IF(T88="優勝",現行XD用点数換算表!$B$13,IF(T88="準優勝",現行XD用点数換算表!$C$13,IF(T88="ベスト4",現行XD用点数換算表!$D$13,現行XD用点数換算表!$E$13))))</f>
        <v>0</v>
      </c>
      <c r="V88" s="12"/>
      <c r="W88" s="8">
        <f>IF(V88="",0,IF(V88="優勝",現行XD用点数換算表!$B$14,IF(V88="準優勝",現行XD用点数換算表!$C$14,IF(V88="ベスト4",現行XD用点数換算表!$D$14,現行XD用点数換算表!$E$14))))</f>
        <v>0</v>
      </c>
      <c r="X88" s="12"/>
      <c r="Y88" s="8">
        <f>IF(X88="",0,IF(X88="優勝",[5]現行XD用点数換算表!$B$15,IF(X88="準優勝",[5]現行XD用点数換算表!$C$15,IF(X88="ベスト4",[5]現行XD用点数換算表!$D$15,IF(X88="ベスト8",[5]現行XD用点数換算表!$E$15,IF(X88="ベスト16",[5]現行XD用点数換算表!$F$15,IF(X88="ベスト32",[5]現行XD用点数換算表!$G$15,"")))))))</f>
        <v>0</v>
      </c>
      <c r="Z88" s="12"/>
      <c r="AA88" s="8">
        <f>IF(Z88="",0,IF(Z88="優勝",現行XD用点数換算表!$B$16,IF(Z88="準優勝",現行XD用点数換算表!$C$16,IF(Z88="ベスト4",現行XD用点数換算表!$D$16,IF(Z88="ベスト8",現行XD用点数換算表!$E$16,IF(Z88="ベスト16",現行XD用点数換算表!$F$16,IF(Z88="ベスト32",現行XD用点数換算表!$G$16,"")))))))</f>
        <v>0</v>
      </c>
      <c r="AB88" s="12"/>
      <c r="AC88" s="8">
        <f>IF(AB88="",0,IF(AB88="優勝",現行XD用点数換算表!$B$17,IF(AB88="準優勝",現行XD用点数換算表!$C$17,IF(AB88="ベスト4",現行XD用点数換算表!$D$17,IF(AB88="ベスト8",現行XD用点数換算表!$E$17,IF(AB88="ベスト16",現行XD用点数換算表!$F$17,IF(AB88="ベスト32",現行XD用点数換算表!$G$17,"")))))))</f>
        <v>0</v>
      </c>
      <c r="AD88" s="12"/>
      <c r="AE88" s="8">
        <f>IF(AD88="",0,IF(AD88="優勝",現行XD用点数換算表!$B$18,IF(AD88="準優勝",現行XD用点数換算表!$C$18,IF(AD88="ベスト4",現行XD用点数換算表!$D$18,IF(AD88="ベスト8",現行XD用点数換算表!$E$18,現行XD用点数換算表!$F$18)))))</f>
        <v>0</v>
      </c>
      <c r="AF88" s="12"/>
      <c r="AG88" s="8">
        <f>IF(AF88="",0,IF(AF88="優勝",現行XD用点数換算表!$B$19,IF(AF88="準優勝",現行XD用点数換算表!$C$19,IF(AF88="ベスト4",現行XD用点数換算表!$D$19,IF(AF88="ベスト8",現行XD用点数換算表!$E$19,現行XD用点数換算表!$F$19)))))</f>
        <v>0</v>
      </c>
      <c r="AH88" s="8">
        <f t="shared" si="2"/>
        <v>0</v>
      </c>
    </row>
    <row r="89" spans="1:34" ht="15" customHeight="1" x14ac:dyDescent="0.55000000000000004">
      <c r="A89" s="12"/>
      <c r="B89" s="12"/>
      <c r="C89" s="12"/>
      <c r="D89" s="12"/>
      <c r="E89" s="12"/>
      <c r="F89" s="12"/>
      <c r="G89" s="13">
        <f>IF(F89="",0,IF(F89="優勝",現行XD用点数換算表!$B$2,IF(F89="準優勝",現行XD用点数換算表!$C$2,IF(F89="ベスト4",現行XD用点数換算表!$D$2,現行XD用点数換算表!$E$2))))</f>
        <v>0</v>
      </c>
      <c r="H89" s="12"/>
      <c r="I89" s="8">
        <f>IF(H89="",0,IF(H89="優勝",現行XD用点数換算表!$B$3,IF(H89="準優勝",現行XD用点数換算表!$C$3,IF(H89="ベスト4",現行XD用点数換算表!$D$3,現行XD用点数換算表!$E$3))))</f>
        <v>0</v>
      </c>
      <c r="J89" s="12"/>
      <c r="K89" s="8">
        <f>IF(J89="",0,IF(J89="優勝",[5]現行XD用点数換算表!$B$4,IF(J89="準優勝",[5]現行XD用点数換算表!$C$4,IF(J89="ベスト4",[5]現行XD用点数換算表!$D$4,IF(J89="ベスト8",[5]現行XD用点数換算表!$E$4,IF(J89="ベスト16",[5]現行XD用点数換算表!$F$4,IF(J89="ベスト32",[5]現行XD用点数換算表!$G$4,"")))))))</f>
        <v>0</v>
      </c>
      <c r="L89" s="12"/>
      <c r="M89" s="8">
        <f>IF(L89="",0,IF(L89="優勝",現行XD用点数換算表!$B$5,IF(L89="準優勝",現行XD用点数換算表!$C$5,IF(L89="ベスト4",現行XD用点数換算表!$D$5,IF(L89="ベスト8",現行XD用点数換算表!$E$5,IF(L89="ベスト16",現行XD用点数換算表!$F$5,IF(L89="ベスト32",現行XD用点数換算表!$G$5,"")))))))</f>
        <v>0</v>
      </c>
      <c r="N89" s="12"/>
      <c r="O89" s="8">
        <f>IF(N89="",0,IF(N89="優勝",現行XD用点数換算表!$B$6,IF(N89="準優勝",現行XD用点数換算表!$C$6,IF(N89="ベスト4",現行XD用点数換算表!$D$6,IF(N89="ベスト8",現行XD用点数換算表!$E$6,IF(N89="ベスト16",現行XD用点数換算表!$F$6,IF(N89="ベスト32",現行XD用点数換算表!$G$6,"")))))))</f>
        <v>0</v>
      </c>
      <c r="P89" s="12"/>
      <c r="Q89" s="8">
        <f>IF(P89="",0,IF(P89="優勝",現行XD用点数換算表!$B$7,IF(P89="準優勝",現行XD用点数換算表!$C$7,IF(P89="ベスト4",現行XD用点数換算表!$D$7,IF(P89="ベスト8",現行XD用点数換算表!$E$7,現行XD用点数換算表!$F$7)))))</f>
        <v>0</v>
      </c>
      <c r="R89" s="12"/>
      <c r="S89" s="8">
        <f>IF(R89="",0,IF(R89="優勝",現行XD用点数換算表!$B$8,IF(R89="準優勝",現行XD用点数換算表!$C$8,IF(R89="ベスト4",現行XD用点数換算表!$D$8,IF(R89="ベスト8",現行XD用点数換算表!$E$8,現行XD用点数換算表!$F$8)))))</f>
        <v>0</v>
      </c>
      <c r="T89" s="12"/>
      <c r="U89" s="14">
        <f>IF(T89="",0,IF(T89="優勝",現行XD用点数換算表!$B$13,IF(T89="準優勝",現行XD用点数換算表!$C$13,IF(T89="ベスト4",現行XD用点数換算表!$D$13,現行XD用点数換算表!$E$13))))</f>
        <v>0</v>
      </c>
      <c r="V89" s="12"/>
      <c r="W89" s="8">
        <f>IF(V89="",0,IF(V89="優勝",現行XD用点数換算表!$B$14,IF(V89="準優勝",現行XD用点数換算表!$C$14,IF(V89="ベスト4",現行XD用点数換算表!$D$14,現行XD用点数換算表!$E$14))))</f>
        <v>0</v>
      </c>
      <c r="X89" s="12"/>
      <c r="Y89" s="8">
        <f>IF(X89="",0,IF(X89="優勝",[5]現行XD用点数換算表!$B$15,IF(X89="準優勝",[5]現行XD用点数換算表!$C$15,IF(X89="ベスト4",[5]現行XD用点数換算表!$D$15,IF(X89="ベスト8",[5]現行XD用点数換算表!$E$15,IF(X89="ベスト16",[5]現行XD用点数換算表!$F$15,IF(X89="ベスト32",[5]現行XD用点数換算表!$G$15,"")))))))</f>
        <v>0</v>
      </c>
      <c r="Z89" s="12"/>
      <c r="AA89" s="8">
        <f>IF(Z89="",0,IF(Z89="優勝",現行XD用点数換算表!$B$16,IF(Z89="準優勝",現行XD用点数換算表!$C$16,IF(Z89="ベスト4",現行XD用点数換算表!$D$16,IF(Z89="ベスト8",現行XD用点数換算表!$E$16,IF(Z89="ベスト16",現行XD用点数換算表!$F$16,IF(Z89="ベスト32",現行XD用点数換算表!$G$16,"")))))))</f>
        <v>0</v>
      </c>
      <c r="AB89" s="12"/>
      <c r="AC89" s="8">
        <f>IF(AB89="",0,IF(AB89="優勝",現行XD用点数換算表!$B$17,IF(AB89="準優勝",現行XD用点数換算表!$C$17,IF(AB89="ベスト4",現行XD用点数換算表!$D$17,IF(AB89="ベスト8",現行XD用点数換算表!$E$17,IF(AB89="ベスト16",現行XD用点数換算表!$F$17,IF(AB89="ベスト32",現行XD用点数換算表!$G$17,"")))))))</f>
        <v>0</v>
      </c>
      <c r="AD89" s="12"/>
      <c r="AE89" s="8">
        <f>IF(AD89="",0,IF(AD89="優勝",現行XD用点数換算表!$B$18,IF(AD89="準優勝",現行XD用点数換算表!$C$18,IF(AD89="ベスト4",現行XD用点数換算表!$D$18,IF(AD89="ベスト8",現行XD用点数換算表!$E$18,現行XD用点数換算表!$F$18)))))</f>
        <v>0</v>
      </c>
      <c r="AF89" s="12"/>
      <c r="AG89" s="8">
        <f>IF(AF89="",0,IF(AF89="優勝",現行XD用点数換算表!$B$19,IF(AF89="準優勝",現行XD用点数換算表!$C$19,IF(AF89="ベスト4",現行XD用点数換算表!$D$19,IF(AF89="ベスト8",現行XD用点数換算表!$E$19,現行XD用点数換算表!$F$19)))))</f>
        <v>0</v>
      </c>
      <c r="AH89" s="8">
        <f t="shared" si="2"/>
        <v>0</v>
      </c>
    </row>
    <row r="90" spans="1:34" ht="15" customHeight="1" x14ac:dyDescent="0.55000000000000004">
      <c r="A90" s="12"/>
      <c r="B90" s="12"/>
      <c r="C90" s="12"/>
      <c r="D90" s="12"/>
      <c r="E90" s="12"/>
      <c r="F90" s="12"/>
      <c r="G90" s="13">
        <f>IF(F90="",0,IF(F90="優勝",現行XD用点数換算表!$B$2,IF(F90="準優勝",現行XD用点数換算表!$C$2,IF(F90="ベスト4",現行XD用点数換算表!$D$2,現行XD用点数換算表!$E$2))))</f>
        <v>0</v>
      </c>
      <c r="H90" s="12"/>
      <c r="I90" s="8">
        <f>IF(H90="",0,IF(H90="優勝",現行XD用点数換算表!$B$3,IF(H90="準優勝",現行XD用点数換算表!$C$3,IF(H90="ベスト4",現行XD用点数換算表!$D$3,現行XD用点数換算表!$E$3))))</f>
        <v>0</v>
      </c>
      <c r="J90" s="12"/>
      <c r="K90" s="8">
        <f>IF(J90="",0,IF(J90="優勝",[5]現行XD用点数換算表!$B$4,IF(J90="準優勝",[5]現行XD用点数換算表!$C$4,IF(J90="ベスト4",[5]現行XD用点数換算表!$D$4,IF(J90="ベスト8",[5]現行XD用点数換算表!$E$4,IF(J90="ベスト16",[5]現行XD用点数換算表!$F$4,IF(J90="ベスト32",[5]現行XD用点数換算表!$G$4,"")))))))</f>
        <v>0</v>
      </c>
      <c r="L90" s="12"/>
      <c r="M90" s="8">
        <f>IF(L90="",0,IF(L90="優勝",現行XD用点数換算表!$B$5,IF(L90="準優勝",現行XD用点数換算表!$C$5,IF(L90="ベスト4",現行XD用点数換算表!$D$5,IF(L90="ベスト8",現行XD用点数換算表!$E$5,IF(L90="ベスト16",現行XD用点数換算表!$F$5,IF(L90="ベスト32",現行XD用点数換算表!$G$5,"")))))))</f>
        <v>0</v>
      </c>
      <c r="N90" s="12"/>
      <c r="O90" s="8">
        <f>IF(N90="",0,IF(N90="優勝",現行XD用点数換算表!$B$6,IF(N90="準優勝",現行XD用点数換算表!$C$6,IF(N90="ベスト4",現行XD用点数換算表!$D$6,IF(N90="ベスト8",現行XD用点数換算表!$E$6,IF(N90="ベスト16",現行XD用点数換算表!$F$6,IF(N90="ベスト32",現行XD用点数換算表!$G$6,"")))))))</f>
        <v>0</v>
      </c>
      <c r="P90" s="12"/>
      <c r="Q90" s="8">
        <f>IF(P90="",0,IF(P90="優勝",現行XD用点数換算表!$B$7,IF(P90="準優勝",現行XD用点数換算表!$C$7,IF(P90="ベスト4",現行XD用点数換算表!$D$7,IF(P90="ベスト8",現行XD用点数換算表!$E$7,現行XD用点数換算表!$F$7)))))</f>
        <v>0</v>
      </c>
      <c r="R90" s="12"/>
      <c r="S90" s="8">
        <f>IF(R90="",0,IF(R90="優勝",現行XD用点数換算表!$B$8,IF(R90="準優勝",現行XD用点数換算表!$C$8,IF(R90="ベスト4",現行XD用点数換算表!$D$8,IF(R90="ベスト8",現行XD用点数換算表!$E$8,現行XD用点数換算表!$F$8)))))</f>
        <v>0</v>
      </c>
      <c r="T90" s="12"/>
      <c r="U90" s="14">
        <f>IF(T90="",0,IF(T90="優勝",現行XD用点数換算表!$B$13,IF(T90="準優勝",現行XD用点数換算表!$C$13,IF(T90="ベスト4",現行XD用点数換算表!$D$13,現行XD用点数換算表!$E$13))))</f>
        <v>0</v>
      </c>
      <c r="V90" s="12"/>
      <c r="W90" s="8">
        <f>IF(V90="",0,IF(V90="優勝",現行XD用点数換算表!$B$14,IF(V90="準優勝",現行XD用点数換算表!$C$14,IF(V90="ベスト4",現行XD用点数換算表!$D$14,現行XD用点数換算表!$E$14))))</f>
        <v>0</v>
      </c>
      <c r="X90" s="12"/>
      <c r="Y90" s="8">
        <f>IF(X90="",0,IF(X90="優勝",[5]現行XD用点数換算表!$B$15,IF(X90="準優勝",[5]現行XD用点数換算表!$C$15,IF(X90="ベスト4",[5]現行XD用点数換算表!$D$15,IF(X90="ベスト8",[5]現行XD用点数換算表!$E$15,IF(X90="ベスト16",[5]現行XD用点数換算表!$F$15,IF(X90="ベスト32",[5]現行XD用点数換算表!$G$15,"")))))))</f>
        <v>0</v>
      </c>
      <c r="Z90" s="12"/>
      <c r="AA90" s="8">
        <f>IF(Z90="",0,IF(Z90="優勝",現行XD用点数換算表!$B$16,IF(Z90="準優勝",現行XD用点数換算表!$C$16,IF(Z90="ベスト4",現行XD用点数換算表!$D$16,IF(Z90="ベスト8",現行XD用点数換算表!$E$16,IF(Z90="ベスト16",現行XD用点数換算表!$F$16,IF(Z90="ベスト32",現行XD用点数換算表!$G$16,"")))))))</f>
        <v>0</v>
      </c>
      <c r="AB90" s="12"/>
      <c r="AC90" s="8">
        <f>IF(AB90="",0,IF(AB90="優勝",現行XD用点数換算表!$B$17,IF(AB90="準優勝",現行XD用点数換算表!$C$17,IF(AB90="ベスト4",現行XD用点数換算表!$D$17,IF(AB90="ベスト8",現行XD用点数換算表!$E$17,IF(AB90="ベスト16",現行XD用点数換算表!$F$17,IF(AB90="ベスト32",現行XD用点数換算表!$G$17,"")))))))</f>
        <v>0</v>
      </c>
      <c r="AD90" s="12"/>
      <c r="AE90" s="8">
        <f>IF(AD90="",0,IF(AD90="優勝",現行XD用点数換算表!$B$18,IF(AD90="準優勝",現行XD用点数換算表!$C$18,IF(AD90="ベスト4",現行XD用点数換算表!$D$18,IF(AD90="ベスト8",現行XD用点数換算表!$E$18,現行XD用点数換算表!$F$18)))))</f>
        <v>0</v>
      </c>
      <c r="AF90" s="12"/>
      <c r="AG90" s="8">
        <f>IF(AF90="",0,IF(AF90="優勝",現行XD用点数換算表!$B$19,IF(AF90="準優勝",現行XD用点数換算表!$C$19,IF(AF90="ベスト4",現行XD用点数換算表!$D$19,IF(AF90="ベスト8",現行XD用点数換算表!$E$19,現行XD用点数換算表!$F$19)))))</f>
        <v>0</v>
      </c>
      <c r="AH90" s="8">
        <f t="shared" si="2"/>
        <v>0</v>
      </c>
    </row>
    <row r="91" spans="1:34" ht="15" customHeight="1" x14ac:dyDescent="0.55000000000000004">
      <c r="A91" s="12"/>
      <c r="B91" s="12"/>
      <c r="C91" s="12"/>
      <c r="D91" s="12"/>
      <c r="E91" s="12"/>
      <c r="F91" s="12"/>
      <c r="G91" s="13">
        <f>IF(F91="",0,IF(F91="優勝",現行XD用点数換算表!$B$2,IF(F91="準優勝",現行XD用点数換算表!$C$2,IF(F91="ベスト4",現行XD用点数換算表!$D$2,現行XD用点数換算表!$E$2))))</f>
        <v>0</v>
      </c>
      <c r="H91" s="12"/>
      <c r="I91" s="8">
        <f>IF(H91="",0,IF(H91="優勝",現行XD用点数換算表!$B$3,IF(H91="準優勝",現行XD用点数換算表!$C$3,IF(H91="ベスト4",現行XD用点数換算表!$D$3,現行XD用点数換算表!$E$3))))</f>
        <v>0</v>
      </c>
      <c r="J91" s="12"/>
      <c r="K91" s="8">
        <f>IF(J91="",0,IF(J91="優勝",[5]現行XD用点数換算表!$B$4,IF(J91="準優勝",[5]現行XD用点数換算表!$C$4,IF(J91="ベスト4",[5]現行XD用点数換算表!$D$4,IF(J91="ベスト8",[5]現行XD用点数換算表!$E$4,IF(J91="ベスト16",[5]現行XD用点数換算表!$F$4,IF(J91="ベスト32",[5]現行XD用点数換算表!$G$4,"")))))))</f>
        <v>0</v>
      </c>
      <c r="L91" s="12"/>
      <c r="M91" s="8">
        <f>IF(L91="",0,IF(L91="優勝",現行XD用点数換算表!$B$5,IF(L91="準優勝",現行XD用点数換算表!$C$5,IF(L91="ベスト4",現行XD用点数換算表!$D$5,IF(L91="ベスト8",現行XD用点数換算表!$E$5,IF(L91="ベスト16",現行XD用点数換算表!$F$5,IF(L91="ベスト32",現行XD用点数換算表!$G$5,"")))))))</f>
        <v>0</v>
      </c>
      <c r="N91" s="12"/>
      <c r="O91" s="8">
        <f>IF(N91="",0,IF(N91="優勝",現行XD用点数換算表!$B$6,IF(N91="準優勝",現行XD用点数換算表!$C$6,IF(N91="ベスト4",現行XD用点数換算表!$D$6,IF(N91="ベスト8",現行XD用点数換算表!$E$6,IF(N91="ベスト16",現行XD用点数換算表!$F$6,IF(N91="ベスト32",現行XD用点数換算表!$G$6,"")))))))</f>
        <v>0</v>
      </c>
      <c r="P91" s="12"/>
      <c r="Q91" s="8">
        <f>IF(P91="",0,IF(P91="優勝",現行XD用点数換算表!$B$7,IF(P91="準優勝",現行XD用点数換算表!$C$7,IF(P91="ベスト4",現行XD用点数換算表!$D$7,IF(P91="ベスト8",現行XD用点数換算表!$E$7,現行XD用点数換算表!$F$7)))))</f>
        <v>0</v>
      </c>
      <c r="R91" s="12"/>
      <c r="S91" s="8">
        <f>IF(R91="",0,IF(R91="優勝",現行XD用点数換算表!$B$8,IF(R91="準優勝",現行XD用点数換算表!$C$8,IF(R91="ベスト4",現行XD用点数換算表!$D$8,IF(R91="ベスト8",現行XD用点数換算表!$E$8,現行XD用点数換算表!$F$8)))))</f>
        <v>0</v>
      </c>
      <c r="T91" s="12"/>
      <c r="U91" s="14">
        <f>IF(T91="",0,IF(T91="優勝",現行XD用点数換算表!$B$13,IF(T91="準優勝",現行XD用点数換算表!$C$13,IF(T91="ベスト4",現行XD用点数換算表!$D$13,現行XD用点数換算表!$E$13))))</f>
        <v>0</v>
      </c>
      <c r="V91" s="12"/>
      <c r="W91" s="8">
        <f>IF(V91="",0,IF(V91="優勝",現行XD用点数換算表!$B$14,IF(V91="準優勝",現行XD用点数換算表!$C$14,IF(V91="ベスト4",現行XD用点数換算表!$D$14,現行XD用点数換算表!$E$14))))</f>
        <v>0</v>
      </c>
      <c r="X91" s="12"/>
      <c r="Y91" s="8">
        <f>IF(X91="",0,IF(X91="優勝",[5]現行XD用点数換算表!$B$15,IF(X91="準優勝",[5]現行XD用点数換算表!$C$15,IF(X91="ベスト4",[5]現行XD用点数換算表!$D$15,IF(X91="ベスト8",[5]現行XD用点数換算表!$E$15,IF(X91="ベスト16",[5]現行XD用点数換算表!$F$15,IF(X91="ベスト32",[5]現行XD用点数換算表!$G$15,"")))))))</f>
        <v>0</v>
      </c>
      <c r="Z91" s="12"/>
      <c r="AA91" s="8">
        <f>IF(Z91="",0,IF(Z91="優勝",現行XD用点数換算表!$B$16,IF(Z91="準優勝",現行XD用点数換算表!$C$16,IF(Z91="ベスト4",現行XD用点数換算表!$D$16,IF(Z91="ベスト8",現行XD用点数換算表!$E$16,IF(Z91="ベスト16",現行XD用点数換算表!$F$16,IF(Z91="ベスト32",現行XD用点数換算表!$G$16,"")))))))</f>
        <v>0</v>
      </c>
      <c r="AB91" s="12"/>
      <c r="AC91" s="8">
        <f>IF(AB91="",0,IF(AB91="優勝",現行XD用点数換算表!$B$17,IF(AB91="準優勝",現行XD用点数換算表!$C$17,IF(AB91="ベスト4",現行XD用点数換算表!$D$17,IF(AB91="ベスト8",現行XD用点数換算表!$E$17,IF(AB91="ベスト16",現行XD用点数換算表!$F$17,IF(AB91="ベスト32",現行XD用点数換算表!$G$17,"")))))))</f>
        <v>0</v>
      </c>
      <c r="AD91" s="12"/>
      <c r="AE91" s="8">
        <f>IF(AD91="",0,IF(AD91="優勝",現行XD用点数換算表!$B$18,IF(AD91="準優勝",現行XD用点数換算表!$C$18,IF(AD91="ベスト4",現行XD用点数換算表!$D$18,IF(AD91="ベスト8",現行XD用点数換算表!$E$18,現行XD用点数換算表!$F$18)))))</f>
        <v>0</v>
      </c>
      <c r="AF91" s="12"/>
      <c r="AG91" s="8">
        <f>IF(AF91="",0,IF(AF91="優勝",現行XD用点数換算表!$B$19,IF(AF91="準優勝",現行XD用点数換算表!$C$19,IF(AF91="ベスト4",現行XD用点数換算表!$D$19,IF(AF91="ベスト8",現行XD用点数換算表!$E$19,現行XD用点数換算表!$F$19)))))</f>
        <v>0</v>
      </c>
      <c r="AH91" s="8">
        <f t="shared" si="2"/>
        <v>0</v>
      </c>
    </row>
    <row r="92" spans="1:34" ht="15" customHeight="1" x14ac:dyDescent="0.55000000000000004">
      <c r="A92" s="12"/>
      <c r="B92" s="12"/>
      <c r="C92" s="12"/>
      <c r="D92" s="12"/>
      <c r="E92" s="12"/>
      <c r="F92" s="12"/>
      <c r="G92" s="13">
        <f>IF(F92="",0,IF(F92="優勝",現行XD用点数換算表!$B$2,IF(F92="準優勝",現行XD用点数換算表!$C$2,IF(F92="ベスト4",現行XD用点数換算表!$D$2,現行XD用点数換算表!$E$2))))</f>
        <v>0</v>
      </c>
      <c r="H92" s="12"/>
      <c r="I92" s="8">
        <f>IF(H92="",0,IF(H92="優勝",現行XD用点数換算表!$B$3,IF(H92="準優勝",現行XD用点数換算表!$C$3,IF(H92="ベスト4",現行XD用点数換算表!$D$3,現行XD用点数換算表!$E$3))))</f>
        <v>0</v>
      </c>
      <c r="J92" s="12"/>
      <c r="K92" s="8">
        <f>IF(J92="",0,IF(J92="優勝",[5]現行XD用点数換算表!$B$4,IF(J92="準優勝",[5]現行XD用点数換算表!$C$4,IF(J92="ベスト4",[5]現行XD用点数換算表!$D$4,IF(J92="ベスト8",[5]現行XD用点数換算表!$E$4,IF(J92="ベスト16",[5]現行XD用点数換算表!$F$4,IF(J92="ベスト32",[5]現行XD用点数換算表!$G$4,"")))))))</f>
        <v>0</v>
      </c>
      <c r="L92" s="12"/>
      <c r="M92" s="8">
        <f>IF(L92="",0,IF(L92="優勝",現行XD用点数換算表!$B$5,IF(L92="準優勝",現行XD用点数換算表!$C$5,IF(L92="ベスト4",現行XD用点数換算表!$D$5,IF(L92="ベスト8",現行XD用点数換算表!$E$5,IF(L92="ベスト16",現行XD用点数換算表!$F$5,IF(L92="ベスト32",現行XD用点数換算表!$G$5,"")))))))</f>
        <v>0</v>
      </c>
      <c r="N92" s="12"/>
      <c r="O92" s="8">
        <f>IF(N92="",0,IF(N92="優勝",現行XD用点数換算表!$B$6,IF(N92="準優勝",現行XD用点数換算表!$C$6,IF(N92="ベスト4",現行XD用点数換算表!$D$6,IF(N92="ベスト8",現行XD用点数換算表!$E$6,IF(N92="ベスト16",現行XD用点数換算表!$F$6,IF(N92="ベスト32",現行XD用点数換算表!$G$6,"")))))))</f>
        <v>0</v>
      </c>
      <c r="P92" s="12"/>
      <c r="Q92" s="8">
        <f>IF(P92="",0,IF(P92="優勝",現行XD用点数換算表!$B$7,IF(P92="準優勝",現行XD用点数換算表!$C$7,IF(P92="ベスト4",現行XD用点数換算表!$D$7,IF(P92="ベスト8",現行XD用点数換算表!$E$7,現行XD用点数換算表!$F$7)))))</f>
        <v>0</v>
      </c>
      <c r="R92" s="12"/>
      <c r="S92" s="8">
        <f>IF(R92="",0,IF(R92="優勝",現行XD用点数換算表!$B$8,IF(R92="準優勝",現行XD用点数換算表!$C$8,IF(R92="ベスト4",現行XD用点数換算表!$D$8,IF(R92="ベスト8",現行XD用点数換算表!$E$8,現行XD用点数換算表!$F$8)))))</f>
        <v>0</v>
      </c>
      <c r="T92" s="12"/>
      <c r="U92" s="14">
        <f>IF(T92="",0,IF(T92="優勝",現行XD用点数換算表!$B$13,IF(T92="準優勝",現行XD用点数換算表!$C$13,IF(T92="ベスト4",現行XD用点数換算表!$D$13,現行XD用点数換算表!$E$13))))</f>
        <v>0</v>
      </c>
      <c r="V92" s="12"/>
      <c r="W92" s="8">
        <f>IF(V92="",0,IF(V92="優勝",現行XD用点数換算表!$B$14,IF(V92="準優勝",現行XD用点数換算表!$C$14,IF(V92="ベスト4",現行XD用点数換算表!$D$14,現行XD用点数換算表!$E$14))))</f>
        <v>0</v>
      </c>
      <c r="X92" s="12"/>
      <c r="Y92" s="8">
        <f>IF(X92="",0,IF(X92="優勝",[5]現行XD用点数換算表!$B$15,IF(X92="準優勝",[5]現行XD用点数換算表!$C$15,IF(X92="ベスト4",[5]現行XD用点数換算表!$D$15,IF(X92="ベスト8",[5]現行XD用点数換算表!$E$15,IF(X92="ベスト16",[5]現行XD用点数換算表!$F$15,IF(X92="ベスト32",[5]現行XD用点数換算表!$G$15,"")))))))</f>
        <v>0</v>
      </c>
      <c r="Z92" s="12"/>
      <c r="AA92" s="8">
        <f>IF(Z92="",0,IF(Z92="優勝",現行XD用点数換算表!$B$16,IF(Z92="準優勝",現行XD用点数換算表!$C$16,IF(Z92="ベスト4",現行XD用点数換算表!$D$16,IF(Z92="ベスト8",現行XD用点数換算表!$E$16,IF(Z92="ベスト16",現行XD用点数換算表!$F$16,IF(Z92="ベスト32",現行XD用点数換算表!$G$16,"")))))))</f>
        <v>0</v>
      </c>
      <c r="AB92" s="12"/>
      <c r="AC92" s="8">
        <f>IF(AB92="",0,IF(AB92="優勝",現行XD用点数換算表!$B$17,IF(AB92="準優勝",現行XD用点数換算表!$C$17,IF(AB92="ベスト4",現行XD用点数換算表!$D$17,IF(AB92="ベスト8",現行XD用点数換算表!$E$17,IF(AB92="ベスト16",現行XD用点数換算表!$F$17,IF(AB92="ベスト32",現行XD用点数換算表!$G$17,"")))))))</f>
        <v>0</v>
      </c>
      <c r="AD92" s="12"/>
      <c r="AE92" s="8">
        <f>IF(AD92="",0,IF(AD92="優勝",現行XD用点数換算表!$B$18,IF(AD92="準優勝",現行XD用点数換算表!$C$18,IF(AD92="ベスト4",現行XD用点数換算表!$D$18,IF(AD92="ベスト8",現行XD用点数換算表!$E$18,現行XD用点数換算表!$F$18)))))</f>
        <v>0</v>
      </c>
      <c r="AF92" s="12"/>
      <c r="AG92" s="8">
        <f>IF(AF92="",0,IF(AF92="優勝",現行XD用点数換算表!$B$19,IF(AF92="準優勝",現行XD用点数換算表!$C$19,IF(AF92="ベスト4",現行XD用点数換算表!$D$19,IF(AF92="ベスト8",現行XD用点数換算表!$E$19,現行XD用点数換算表!$F$19)))))</f>
        <v>0</v>
      </c>
      <c r="AH92" s="8">
        <f t="shared" si="2"/>
        <v>0</v>
      </c>
    </row>
    <row r="93" spans="1:34" ht="15" customHeight="1" x14ac:dyDescent="0.55000000000000004">
      <c r="A93" s="12"/>
      <c r="B93" s="12"/>
      <c r="C93" s="12"/>
      <c r="D93" s="12"/>
      <c r="E93" s="12"/>
      <c r="F93" s="12"/>
      <c r="G93" s="13">
        <f>IF(F93="",0,IF(F93="優勝",現行XD用点数換算表!$B$2,IF(F93="準優勝",現行XD用点数換算表!$C$2,IF(F93="ベスト4",現行XD用点数換算表!$D$2,現行XD用点数換算表!$E$2))))</f>
        <v>0</v>
      </c>
      <c r="H93" s="12"/>
      <c r="I93" s="8">
        <f>IF(H93="",0,IF(H93="優勝",現行XD用点数換算表!$B$3,IF(H93="準優勝",現行XD用点数換算表!$C$3,IF(H93="ベスト4",現行XD用点数換算表!$D$3,現行XD用点数換算表!$E$3))))</f>
        <v>0</v>
      </c>
      <c r="J93" s="12"/>
      <c r="K93" s="8">
        <f>IF(J93="",0,IF(J93="優勝",[5]現行XD用点数換算表!$B$4,IF(J93="準優勝",[5]現行XD用点数換算表!$C$4,IF(J93="ベスト4",[5]現行XD用点数換算表!$D$4,IF(J93="ベスト8",[5]現行XD用点数換算表!$E$4,IF(J93="ベスト16",[5]現行XD用点数換算表!$F$4,IF(J93="ベスト32",[5]現行XD用点数換算表!$G$4,"")))))))</f>
        <v>0</v>
      </c>
      <c r="L93" s="12"/>
      <c r="M93" s="8">
        <f>IF(L93="",0,IF(L93="優勝",現行XD用点数換算表!$B$5,IF(L93="準優勝",現行XD用点数換算表!$C$5,IF(L93="ベスト4",現行XD用点数換算表!$D$5,IF(L93="ベスト8",現行XD用点数換算表!$E$5,IF(L93="ベスト16",現行XD用点数換算表!$F$5,IF(L93="ベスト32",現行XD用点数換算表!$G$5,"")))))))</f>
        <v>0</v>
      </c>
      <c r="N93" s="12"/>
      <c r="O93" s="8">
        <f>IF(N93="",0,IF(N93="優勝",現行XD用点数換算表!$B$6,IF(N93="準優勝",現行XD用点数換算表!$C$6,IF(N93="ベスト4",現行XD用点数換算表!$D$6,IF(N93="ベスト8",現行XD用点数換算表!$E$6,IF(N93="ベスト16",現行XD用点数換算表!$F$6,IF(N93="ベスト32",現行XD用点数換算表!$G$6,"")))))))</f>
        <v>0</v>
      </c>
      <c r="P93" s="12"/>
      <c r="Q93" s="8">
        <f>IF(P93="",0,IF(P93="優勝",現行XD用点数換算表!$B$7,IF(P93="準優勝",現行XD用点数換算表!$C$7,IF(P93="ベスト4",現行XD用点数換算表!$D$7,IF(P93="ベスト8",現行XD用点数換算表!$E$7,現行XD用点数換算表!$F$7)))))</f>
        <v>0</v>
      </c>
      <c r="R93" s="12"/>
      <c r="S93" s="8">
        <f>IF(R93="",0,IF(R93="優勝",現行XD用点数換算表!$B$8,IF(R93="準優勝",現行XD用点数換算表!$C$8,IF(R93="ベスト4",現行XD用点数換算表!$D$8,IF(R93="ベスト8",現行XD用点数換算表!$E$8,現行XD用点数換算表!$F$8)))))</f>
        <v>0</v>
      </c>
      <c r="T93" s="12"/>
      <c r="U93" s="14">
        <f>IF(T93="",0,IF(T93="優勝",現行XD用点数換算表!$B$13,IF(T93="準優勝",現行XD用点数換算表!$C$13,IF(T93="ベスト4",現行XD用点数換算表!$D$13,現行XD用点数換算表!$E$13))))</f>
        <v>0</v>
      </c>
      <c r="V93" s="12"/>
      <c r="W93" s="8">
        <f>IF(V93="",0,IF(V93="優勝",現行XD用点数換算表!$B$14,IF(V93="準優勝",現行XD用点数換算表!$C$14,IF(V93="ベスト4",現行XD用点数換算表!$D$14,現行XD用点数換算表!$E$14))))</f>
        <v>0</v>
      </c>
      <c r="X93" s="12"/>
      <c r="Y93" s="8">
        <f>IF(X93="",0,IF(X93="優勝",[5]現行XD用点数換算表!$B$15,IF(X93="準優勝",[5]現行XD用点数換算表!$C$15,IF(X93="ベスト4",[5]現行XD用点数換算表!$D$15,IF(X93="ベスト8",[5]現行XD用点数換算表!$E$15,IF(X93="ベスト16",[5]現行XD用点数換算表!$F$15,IF(X93="ベスト32",[5]現行XD用点数換算表!$G$15,"")))))))</f>
        <v>0</v>
      </c>
      <c r="Z93" s="12"/>
      <c r="AA93" s="8">
        <f>IF(Z93="",0,IF(Z93="優勝",現行XD用点数換算表!$B$16,IF(Z93="準優勝",現行XD用点数換算表!$C$16,IF(Z93="ベスト4",現行XD用点数換算表!$D$16,IF(Z93="ベスト8",現行XD用点数換算表!$E$16,IF(Z93="ベスト16",現行XD用点数換算表!$F$16,IF(Z93="ベスト32",現行XD用点数換算表!$G$16,"")))))))</f>
        <v>0</v>
      </c>
      <c r="AB93" s="12"/>
      <c r="AC93" s="8">
        <f>IF(AB93="",0,IF(AB93="優勝",現行XD用点数換算表!$B$17,IF(AB93="準優勝",現行XD用点数換算表!$C$17,IF(AB93="ベスト4",現行XD用点数換算表!$D$17,IF(AB93="ベスト8",現行XD用点数換算表!$E$17,IF(AB93="ベスト16",現行XD用点数換算表!$F$17,IF(AB93="ベスト32",現行XD用点数換算表!$G$17,"")))))))</f>
        <v>0</v>
      </c>
      <c r="AD93" s="12"/>
      <c r="AE93" s="8">
        <f>IF(AD93="",0,IF(AD93="優勝",現行XD用点数換算表!$B$18,IF(AD93="準優勝",現行XD用点数換算表!$C$18,IF(AD93="ベスト4",現行XD用点数換算表!$D$18,IF(AD93="ベスト8",現行XD用点数換算表!$E$18,現行XD用点数換算表!$F$18)))))</f>
        <v>0</v>
      </c>
      <c r="AF93" s="12"/>
      <c r="AG93" s="8">
        <f>IF(AF93="",0,IF(AF93="優勝",現行XD用点数換算表!$B$19,IF(AF93="準優勝",現行XD用点数換算表!$C$19,IF(AF93="ベスト4",現行XD用点数換算表!$D$19,IF(AF93="ベスト8",現行XD用点数換算表!$E$19,現行XD用点数換算表!$F$19)))))</f>
        <v>0</v>
      </c>
      <c r="AH93" s="8">
        <f t="shared" ref="AH93:AH98" si="3">MAX(G93,I93)+SUM(K93:S93)+MAX(U93,W93)+SUM(Y93:AG93)</f>
        <v>0</v>
      </c>
    </row>
    <row r="94" spans="1:34" ht="15" customHeight="1" x14ac:dyDescent="0.55000000000000004">
      <c r="A94" s="12"/>
      <c r="B94" s="12"/>
      <c r="C94" s="12"/>
      <c r="D94" s="12"/>
      <c r="E94" s="12"/>
      <c r="F94" s="12"/>
      <c r="G94" s="13">
        <f>IF(F94="",0,IF(F94="優勝",現行XD用点数換算表!$B$2,IF(F94="準優勝",現行XD用点数換算表!$C$2,IF(F94="ベスト4",現行XD用点数換算表!$D$2,現行XD用点数換算表!$E$2))))</f>
        <v>0</v>
      </c>
      <c r="H94" s="12"/>
      <c r="I94" s="8">
        <f>IF(H94="",0,IF(H94="優勝",現行XD用点数換算表!$B$3,IF(H94="準優勝",現行XD用点数換算表!$C$3,IF(H94="ベスト4",現行XD用点数換算表!$D$3,現行XD用点数換算表!$E$3))))</f>
        <v>0</v>
      </c>
      <c r="J94" s="12"/>
      <c r="K94" s="8">
        <f>IF(J94="",0,IF(J94="優勝",[5]現行XD用点数換算表!$B$4,IF(J94="準優勝",[5]現行XD用点数換算表!$C$4,IF(J94="ベスト4",[5]現行XD用点数換算表!$D$4,IF(J94="ベスト8",[5]現行XD用点数換算表!$E$4,IF(J94="ベスト16",[5]現行XD用点数換算表!$F$4,IF(J94="ベスト32",[5]現行XD用点数換算表!$G$4,"")))))))</f>
        <v>0</v>
      </c>
      <c r="L94" s="12"/>
      <c r="M94" s="8">
        <f>IF(L94="",0,IF(L94="優勝",現行XD用点数換算表!$B$5,IF(L94="準優勝",現行XD用点数換算表!$C$5,IF(L94="ベスト4",現行XD用点数換算表!$D$5,IF(L94="ベスト8",現行XD用点数換算表!$E$5,IF(L94="ベスト16",現行XD用点数換算表!$F$5,IF(L94="ベスト32",現行XD用点数換算表!$G$5,"")))))))</f>
        <v>0</v>
      </c>
      <c r="N94" s="12"/>
      <c r="O94" s="8">
        <f>IF(N94="",0,IF(N94="優勝",現行XD用点数換算表!$B$6,IF(N94="準優勝",現行XD用点数換算表!$C$6,IF(N94="ベスト4",現行XD用点数換算表!$D$6,IF(N94="ベスト8",現行XD用点数換算表!$E$6,IF(N94="ベスト16",現行XD用点数換算表!$F$6,IF(N94="ベスト32",現行XD用点数換算表!$G$6,"")))))))</f>
        <v>0</v>
      </c>
      <c r="P94" s="12"/>
      <c r="Q94" s="8">
        <f>IF(P94="",0,IF(P94="優勝",現行XD用点数換算表!$B$7,IF(P94="準優勝",現行XD用点数換算表!$C$7,IF(P94="ベスト4",現行XD用点数換算表!$D$7,IF(P94="ベスト8",現行XD用点数換算表!$E$7,現行XD用点数換算表!$F$7)))))</f>
        <v>0</v>
      </c>
      <c r="R94" s="12"/>
      <c r="S94" s="8">
        <f>IF(R94="",0,IF(R94="優勝",現行XD用点数換算表!$B$8,IF(R94="準優勝",現行XD用点数換算表!$C$8,IF(R94="ベスト4",現行XD用点数換算表!$D$8,IF(R94="ベスト8",現行XD用点数換算表!$E$8,現行XD用点数換算表!$F$8)))))</f>
        <v>0</v>
      </c>
      <c r="T94" s="12"/>
      <c r="U94" s="14">
        <f>IF(T94="",0,IF(T94="優勝",現行XD用点数換算表!$B$13,IF(T94="準優勝",現行XD用点数換算表!$C$13,IF(T94="ベスト4",現行XD用点数換算表!$D$13,現行XD用点数換算表!$E$13))))</f>
        <v>0</v>
      </c>
      <c r="V94" s="12"/>
      <c r="W94" s="8">
        <f>IF(V94="",0,IF(V94="優勝",現行XD用点数換算表!$B$14,IF(V94="準優勝",現行XD用点数換算表!$C$14,IF(V94="ベスト4",現行XD用点数換算表!$D$14,現行XD用点数換算表!$E$14))))</f>
        <v>0</v>
      </c>
      <c r="X94" s="12"/>
      <c r="Y94" s="8">
        <f>IF(X94="",0,IF(X94="優勝",[5]現行XD用点数換算表!$B$15,IF(X94="準優勝",[5]現行XD用点数換算表!$C$15,IF(X94="ベスト4",[5]現行XD用点数換算表!$D$15,IF(X94="ベスト8",[5]現行XD用点数換算表!$E$15,IF(X94="ベスト16",[5]現行XD用点数換算表!$F$15,IF(X94="ベスト32",[5]現行XD用点数換算表!$G$15,"")))))))</f>
        <v>0</v>
      </c>
      <c r="Z94" s="12"/>
      <c r="AA94" s="8">
        <f>IF(Z94="",0,IF(Z94="優勝",現行XD用点数換算表!$B$16,IF(Z94="準優勝",現行XD用点数換算表!$C$16,IF(Z94="ベスト4",現行XD用点数換算表!$D$16,IF(Z94="ベスト8",現行XD用点数換算表!$E$16,IF(Z94="ベスト16",現行XD用点数換算表!$F$16,IF(Z94="ベスト32",現行XD用点数換算表!$G$16,"")))))))</f>
        <v>0</v>
      </c>
      <c r="AB94" s="12"/>
      <c r="AC94" s="8">
        <f>IF(AB94="",0,IF(AB94="優勝",現行XD用点数換算表!$B$17,IF(AB94="準優勝",現行XD用点数換算表!$C$17,IF(AB94="ベスト4",現行XD用点数換算表!$D$17,IF(AB94="ベスト8",現行XD用点数換算表!$E$17,IF(AB94="ベスト16",現行XD用点数換算表!$F$17,IF(AB94="ベスト32",現行XD用点数換算表!$G$17,"")))))))</f>
        <v>0</v>
      </c>
      <c r="AD94" s="12"/>
      <c r="AE94" s="8">
        <f>IF(AD94="",0,IF(AD94="優勝",現行XD用点数換算表!$B$18,IF(AD94="準優勝",現行XD用点数換算表!$C$18,IF(AD94="ベスト4",現行XD用点数換算表!$D$18,IF(AD94="ベスト8",現行XD用点数換算表!$E$18,現行XD用点数換算表!$F$18)))))</f>
        <v>0</v>
      </c>
      <c r="AF94" s="12"/>
      <c r="AG94" s="8">
        <f>IF(AF94="",0,IF(AF94="優勝",現行XD用点数換算表!$B$19,IF(AF94="準優勝",現行XD用点数換算表!$C$19,IF(AF94="ベスト4",現行XD用点数換算表!$D$19,IF(AF94="ベスト8",現行XD用点数換算表!$E$19,現行XD用点数換算表!$F$19)))))</f>
        <v>0</v>
      </c>
      <c r="AH94" s="8">
        <f t="shared" si="3"/>
        <v>0</v>
      </c>
    </row>
    <row r="95" spans="1:34" ht="15" customHeight="1" x14ac:dyDescent="0.55000000000000004">
      <c r="A95" s="12"/>
      <c r="B95" s="12"/>
      <c r="C95" s="12"/>
      <c r="D95" s="12"/>
      <c r="E95" s="12"/>
      <c r="F95" s="12"/>
      <c r="G95" s="13">
        <f>IF(F95="",0,IF(F95="優勝",現行XD用点数換算表!$B$2,IF(F95="準優勝",現行XD用点数換算表!$C$2,IF(F95="ベスト4",現行XD用点数換算表!$D$2,現行XD用点数換算表!$E$2))))</f>
        <v>0</v>
      </c>
      <c r="H95" s="12"/>
      <c r="I95" s="8">
        <f>IF(H95="",0,IF(H95="優勝",現行XD用点数換算表!$B$3,IF(H95="準優勝",現行XD用点数換算表!$C$3,IF(H95="ベスト4",現行XD用点数換算表!$D$3,現行XD用点数換算表!$E$3))))</f>
        <v>0</v>
      </c>
      <c r="J95" s="12"/>
      <c r="K95" s="8">
        <f>IF(J95="",0,IF(J95="優勝",[5]現行XD用点数換算表!$B$4,IF(J95="準優勝",[5]現行XD用点数換算表!$C$4,IF(J95="ベスト4",[5]現行XD用点数換算表!$D$4,IF(J95="ベスト8",[5]現行XD用点数換算表!$E$4,IF(J95="ベスト16",[5]現行XD用点数換算表!$F$4,IF(J95="ベスト32",[5]現行XD用点数換算表!$G$4,"")))))))</f>
        <v>0</v>
      </c>
      <c r="L95" s="12"/>
      <c r="M95" s="8">
        <f>IF(L95="",0,IF(L95="優勝",現行XD用点数換算表!$B$5,IF(L95="準優勝",現行XD用点数換算表!$C$5,IF(L95="ベスト4",現行XD用点数換算表!$D$5,IF(L95="ベスト8",現行XD用点数換算表!$E$5,IF(L95="ベスト16",現行XD用点数換算表!$F$5,IF(L95="ベスト32",現行XD用点数換算表!$G$5,"")))))))</f>
        <v>0</v>
      </c>
      <c r="N95" s="12"/>
      <c r="O95" s="8">
        <f>IF(N95="",0,IF(N95="優勝",現行XD用点数換算表!$B$6,IF(N95="準優勝",現行XD用点数換算表!$C$6,IF(N95="ベスト4",現行XD用点数換算表!$D$6,IF(N95="ベスト8",現行XD用点数換算表!$E$6,IF(N95="ベスト16",現行XD用点数換算表!$F$6,IF(N95="ベスト32",現行XD用点数換算表!$G$6,"")))))))</f>
        <v>0</v>
      </c>
      <c r="P95" s="12"/>
      <c r="Q95" s="8">
        <f>IF(P95="",0,IF(P95="優勝",現行XD用点数換算表!$B$7,IF(P95="準優勝",現行XD用点数換算表!$C$7,IF(P95="ベスト4",現行XD用点数換算表!$D$7,IF(P95="ベスト8",現行XD用点数換算表!$E$7,現行XD用点数換算表!$F$7)))))</f>
        <v>0</v>
      </c>
      <c r="R95" s="12"/>
      <c r="S95" s="8">
        <f>IF(R95="",0,IF(R95="優勝",現行XD用点数換算表!$B$8,IF(R95="準優勝",現行XD用点数換算表!$C$8,IF(R95="ベスト4",現行XD用点数換算表!$D$8,IF(R95="ベスト8",現行XD用点数換算表!$E$8,現行XD用点数換算表!$F$8)))))</f>
        <v>0</v>
      </c>
      <c r="T95" s="12"/>
      <c r="U95" s="14">
        <f>IF(T95="",0,IF(T95="優勝",現行XD用点数換算表!$B$13,IF(T95="準優勝",現行XD用点数換算表!$C$13,IF(T95="ベスト4",現行XD用点数換算表!$D$13,現行XD用点数換算表!$E$13))))</f>
        <v>0</v>
      </c>
      <c r="V95" s="12"/>
      <c r="W95" s="8">
        <f>IF(V95="",0,IF(V95="優勝",現行XD用点数換算表!$B$14,IF(V95="準優勝",現行XD用点数換算表!$C$14,IF(V95="ベスト4",現行XD用点数換算表!$D$14,現行XD用点数換算表!$E$14))))</f>
        <v>0</v>
      </c>
      <c r="X95" s="12"/>
      <c r="Y95" s="8">
        <f>IF(X95="",0,IF(X95="優勝",[5]現行XD用点数換算表!$B$15,IF(X95="準優勝",[5]現行XD用点数換算表!$C$15,IF(X95="ベスト4",[5]現行XD用点数換算表!$D$15,IF(X95="ベスト8",[5]現行XD用点数換算表!$E$15,IF(X95="ベスト16",[5]現行XD用点数換算表!$F$15,IF(X95="ベスト32",[5]現行XD用点数換算表!$G$15,"")))))))</f>
        <v>0</v>
      </c>
      <c r="Z95" s="12"/>
      <c r="AA95" s="8">
        <f>IF(Z95="",0,IF(Z95="優勝",現行XD用点数換算表!$B$16,IF(Z95="準優勝",現行XD用点数換算表!$C$16,IF(Z95="ベスト4",現行XD用点数換算表!$D$16,IF(Z95="ベスト8",現行XD用点数換算表!$E$16,IF(Z95="ベスト16",現行XD用点数換算表!$F$16,IF(Z95="ベスト32",現行XD用点数換算表!$G$16,"")))))))</f>
        <v>0</v>
      </c>
      <c r="AB95" s="12"/>
      <c r="AC95" s="8">
        <f>IF(AB95="",0,IF(AB95="優勝",現行XD用点数換算表!$B$17,IF(AB95="準優勝",現行XD用点数換算表!$C$17,IF(AB95="ベスト4",現行XD用点数換算表!$D$17,IF(AB95="ベスト8",現行XD用点数換算表!$E$17,IF(AB95="ベスト16",現行XD用点数換算表!$F$17,IF(AB95="ベスト32",現行XD用点数換算表!$G$17,"")))))))</f>
        <v>0</v>
      </c>
      <c r="AD95" s="12"/>
      <c r="AE95" s="8">
        <f>IF(AD95="",0,IF(AD95="優勝",現行XD用点数換算表!$B$18,IF(AD95="準優勝",現行XD用点数換算表!$C$18,IF(AD95="ベスト4",現行XD用点数換算表!$D$18,IF(AD95="ベスト8",現行XD用点数換算表!$E$18,現行XD用点数換算表!$F$18)))))</f>
        <v>0</v>
      </c>
      <c r="AF95" s="12"/>
      <c r="AG95" s="8">
        <f>IF(AF95="",0,IF(AF95="優勝",現行XD用点数換算表!$B$19,IF(AF95="準優勝",現行XD用点数換算表!$C$19,IF(AF95="ベスト4",現行XD用点数換算表!$D$19,IF(AF95="ベスト8",現行XD用点数換算表!$E$19,現行XD用点数換算表!$F$19)))))</f>
        <v>0</v>
      </c>
      <c r="AH95" s="8">
        <f t="shared" si="3"/>
        <v>0</v>
      </c>
    </row>
    <row r="96" spans="1:34" ht="15" customHeight="1" x14ac:dyDescent="0.55000000000000004">
      <c r="A96" s="12"/>
      <c r="B96" s="12"/>
      <c r="C96" s="12"/>
      <c r="D96" s="12"/>
      <c r="E96" s="12"/>
      <c r="F96" s="12"/>
      <c r="G96" s="13">
        <f>IF(F96="",0,IF(F96="優勝",現行XD用点数換算表!$B$2,IF(F96="準優勝",現行XD用点数換算表!$C$2,IF(F96="ベスト4",現行XD用点数換算表!$D$2,現行XD用点数換算表!$E$2))))</f>
        <v>0</v>
      </c>
      <c r="H96" s="12"/>
      <c r="I96" s="8">
        <f>IF(H96="",0,IF(H96="優勝",現行XD用点数換算表!$B$3,IF(H96="準優勝",現行XD用点数換算表!$C$3,IF(H96="ベスト4",現行XD用点数換算表!$D$3,現行XD用点数換算表!$E$3))))</f>
        <v>0</v>
      </c>
      <c r="J96" s="12"/>
      <c r="K96" s="8">
        <f>IF(J96="",0,IF(J96="優勝",[5]現行XD用点数換算表!$B$4,IF(J96="準優勝",[5]現行XD用点数換算表!$C$4,IF(J96="ベスト4",[5]現行XD用点数換算表!$D$4,IF(J96="ベスト8",[5]現行XD用点数換算表!$E$4,IF(J96="ベスト16",[5]現行XD用点数換算表!$F$4,IF(J96="ベスト32",[5]現行XD用点数換算表!$G$4,"")))))))</f>
        <v>0</v>
      </c>
      <c r="L96" s="12"/>
      <c r="M96" s="8">
        <f>IF(L96="",0,IF(L96="優勝",現行XD用点数換算表!$B$5,IF(L96="準優勝",現行XD用点数換算表!$C$5,IF(L96="ベスト4",現行XD用点数換算表!$D$5,IF(L96="ベスト8",現行XD用点数換算表!$E$5,IF(L96="ベスト16",現行XD用点数換算表!$F$5,IF(L96="ベスト32",現行XD用点数換算表!$G$5,"")))))))</f>
        <v>0</v>
      </c>
      <c r="N96" s="12"/>
      <c r="O96" s="8">
        <f>IF(N96="",0,IF(N96="優勝",現行XD用点数換算表!$B$6,IF(N96="準優勝",現行XD用点数換算表!$C$6,IF(N96="ベスト4",現行XD用点数換算表!$D$6,IF(N96="ベスト8",現行XD用点数換算表!$E$6,IF(N96="ベスト16",現行XD用点数換算表!$F$6,IF(N96="ベスト32",現行XD用点数換算表!$G$6,"")))))))</f>
        <v>0</v>
      </c>
      <c r="P96" s="12"/>
      <c r="Q96" s="8">
        <f>IF(P96="",0,IF(P96="優勝",現行XD用点数換算表!$B$7,IF(P96="準優勝",現行XD用点数換算表!$C$7,IF(P96="ベスト4",現行XD用点数換算表!$D$7,IF(P96="ベスト8",現行XD用点数換算表!$E$7,現行XD用点数換算表!$F$7)))))</f>
        <v>0</v>
      </c>
      <c r="R96" s="12"/>
      <c r="S96" s="8">
        <f>IF(R96="",0,IF(R96="優勝",現行XD用点数換算表!$B$8,IF(R96="準優勝",現行XD用点数換算表!$C$8,IF(R96="ベスト4",現行XD用点数換算表!$D$8,IF(R96="ベスト8",現行XD用点数換算表!$E$8,現行XD用点数換算表!$F$8)))))</f>
        <v>0</v>
      </c>
      <c r="T96" s="12"/>
      <c r="U96" s="14">
        <f>IF(T96="",0,IF(T96="優勝",現行XD用点数換算表!$B$13,IF(T96="準優勝",現行XD用点数換算表!$C$13,IF(T96="ベスト4",現行XD用点数換算表!$D$13,現行XD用点数換算表!$E$13))))</f>
        <v>0</v>
      </c>
      <c r="V96" s="12"/>
      <c r="W96" s="8">
        <f>IF(V96="",0,IF(V96="優勝",現行XD用点数換算表!$B$14,IF(V96="準優勝",現行XD用点数換算表!$C$14,IF(V96="ベスト4",現行XD用点数換算表!$D$14,現行XD用点数換算表!$E$14))))</f>
        <v>0</v>
      </c>
      <c r="X96" s="12"/>
      <c r="Y96" s="8">
        <f>IF(X96="",0,IF(X96="優勝",[5]現行XD用点数換算表!$B$15,IF(X96="準優勝",[5]現行XD用点数換算表!$C$15,IF(X96="ベスト4",[5]現行XD用点数換算表!$D$15,IF(X96="ベスト8",[5]現行XD用点数換算表!$E$15,IF(X96="ベスト16",[5]現行XD用点数換算表!$F$15,IF(X96="ベスト32",[5]現行XD用点数換算表!$G$15,"")))))))</f>
        <v>0</v>
      </c>
      <c r="Z96" s="12"/>
      <c r="AA96" s="8">
        <f>IF(Z96="",0,IF(Z96="優勝",現行XD用点数換算表!$B$16,IF(Z96="準優勝",現行XD用点数換算表!$C$16,IF(Z96="ベスト4",現行XD用点数換算表!$D$16,IF(Z96="ベスト8",現行XD用点数換算表!$E$16,IF(Z96="ベスト16",現行XD用点数換算表!$F$16,IF(Z96="ベスト32",現行XD用点数換算表!$G$16,"")))))))</f>
        <v>0</v>
      </c>
      <c r="AB96" s="12"/>
      <c r="AC96" s="8">
        <f>IF(AB96="",0,IF(AB96="優勝",現行XD用点数換算表!$B$17,IF(AB96="準優勝",現行XD用点数換算表!$C$17,IF(AB96="ベスト4",現行XD用点数換算表!$D$17,IF(AB96="ベスト8",現行XD用点数換算表!$E$17,IF(AB96="ベスト16",現行XD用点数換算表!$F$17,IF(AB96="ベスト32",現行XD用点数換算表!$G$17,"")))))))</f>
        <v>0</v>
      </c>
      <c r="AD96" s="12"/>
      <c r="AE96" s="8">
        <f>IF(AD96="",0,IF(AD96="優勝",現行XD用点数換算表!$B$18,IF(AD96="準優勝",現行XD用点数換算表!$C$18,IF(AD96="ベスト4",現行XD用点数換算表!$D$18,IF(AD96="ベスト8",現行XD用点数換算表!$E$18,現行XD用点数換算表!$F$18)))))</f>
        <v>0</v>
      </c>
      <c r="AF96" s="12"/>
      <c r="AG96" s="8">
        <f>IF(AF96="",0,IF(AF96="優勝",現行XD用点数換算表!$B$19,IF(AF96="準優勝",現行XD用点数換算表!$C$19,IF(AF96="ベスト4",現行XD用点数換算表!$D$19,IF(AF96="ベスト8",現行XD用点数換算表!$E$19,現行XD用点数換算表!$F$19)))))</f>
        <v>0</v>
      </c>
      <c r="AH96" s="8">
        <f t="shared" si="3"/>
        <v>0</v>
      </c>
    </row>
    <row r="97" spans="1:34" ht="15" customHeight="1" x14ac:dyDescent="0.55000000000000004">
      <c r="A97" s="12"/>
      <c r="B97" s="12"/>
      <c r="C97" s="12"/>
      <c r="D97" s="12"/>
      <c r="E97" s="12"/>
      <c r="F97" s="12"/>
      <c r="G97" s="13">
        <f>IF(F97="",0,IF(F97="優勝",現行XD用点数換算表!$B$2,IF(F97="準優勝",現行XD用点数換算表!$C$2,IF(F97="ベスト4",現行XD用点数換算表!$D$2,現行XD用点数換算表!$E$2))))</f>
        <v>0</v>
      </c>
      <c r="H97" s="12"/>
      <c r="I97" s="8">
        <f>IF(H97="",0,IF(H97="優勝",現行XD用点数換算表!$B$3,IF(H97="準優勝",現行XD用点数換算表!$C$3,IF(H97="ベスト4",現行XD用点数換算表!$D$3,現行XD用点数換算表!$E$3))))</f>
        <v>0</v>
      </c>
      <c r="J97" s="12"/>
      <c r="K97" s="8">
        <f>IF(J97="",0,IF(J97="優勝",[5]現行XD用点数換算表!$B$4,IF(J97="準優勝",[5]現行XD用点数換算表!$C$4,IF(J97="ベスト4",[5]現行XD用点数換算表!$D$4,IF(J97="ベスト8",[5]現行XD用点数換算表!$E$4,IF(J97="ベスト16",[5]現行XD用点数換算表!$F$4,IF(J97="ベスト32",[5]現行XD用点数換算表!$G$4,"")))))))</f>
        <v>0</v>
      </c>
      <c r="L97" s="12"/>
      <c r="M97" s="8">
        <f>IF(L97="",0,IF(L97="優勝",現行XD用点数換算表!$B$5,IF(L97="準優勝",現行XD用点数換算表!$C$5,IF(L97="ベスト4",現行XD用点数換算表!$D$5,IF(L97="ベスト8",現行XD用点数換算表!$E$5,IF(L97="ベスト16",現行XD用点数換算表!$F$5,IF(L97="ベスト32",現行XD用点数換算表!$G$5,"")))))))</f>
        <v>0</v>
      </c>
      <c r="N97" s="12"/>
      <c r="O97" s="8">
        <f>IF(N97="",0,IF(N97="優勝",現行XD用点数換算表!$B$6,IF(N97="準優勝",現行XD用点数換算表!$C$6,IF(N97="ベスト4",現行XD用点数換算表!$D$6,IF(N97="ベスト8",現行XD用点数換算表!$E$6,IF(N97="ベスト16",現行XD用点数換算表!$F$6,IF(N97="ベスト32",現行XD用点数換算表!$G$6,"")))))))</f>
        <v>0</v>
      </c>
      <c r="P97" s="12"/>
      <c r="Q97" s="8">
        <f>IF(P97="",0,IF(P97="優勝",現行XD用点数換算表!$B$7,IF(P97="準優勝",現行XD用点数換算表!$C$7,IF(P97="ベスト4",現行XD用点数換算表!$D$7,IF(P97="ベスト8",現行XD用点数換算表!$E$7,現行XD用点数換算表!$F$7)))))</f>
        <v>0</v>
      </c>
      <c r="R97" s="12"/>
      <c r="S97" s="8">
        <f>IF(R97="",0,IF(R97="優勝",現行XD用点数換算表!$B$8,IF(R97="準優勝",現行XD用点数換算表!$C$8,IF(R97="ベスト4",現行XD用点数換算表!$D$8,IF(R97="ベスト8",現行XD用点数換算表!$E$8,現行XD用点数換算表!$F$8)))))</f>
        <v>0</v>
      </c>
      <c r="T97" s="12"/>
      <c r="U97" s="14">
        <f>IF(T97="",0,IF(T97="優勝",現行XD用点数換算表!$B$13,IF(T97="準優勝",現行XD用点数換算表!$C$13,IF(T97="ベスト4",現行XD用点数換算表!$D$13,現行XD用点数換算表!$E$13))))</f>
        <v>0</v>
      </c>
      <c r="V97" s="12"/>
      <c r="W97" s="8">
        <f>IF(V97="",0,IF(V97="優勝",現行XD用点数換算表!$B$14,IF(V97="準優勝",現行XD用点数換算表!$C$14,IF(V97="ベスト4",現行XD用点数換算表!$D$14,現行XD用点数換算表!$E$14))))</f>
        <v>0</v>
      </c>
      <c r="X97" s="12"/>
      <c r="Y97" s="8">
        <f>IF(X97="",0,IF(X97="優勝",[5]現行XD用点数換算表!$B$15,IF(X97="準優勝",[5]現行XD用点数換算表!$C$15,IF(X97="ベスト4",[5]現行XD用点数換算表!$D$15,IF(X97="ベスト8",[5]現行XD用点数換算表!$E$15,IF(X97="ベスト16",[5]現行XD用点数換算表!$F$15,IF(X97="ベスト32",[5]現行XD用点数換算表!$G$15,"")))))))</f>
        <v>0</v>
      </c>
      <c r="Z97" s="12"/>
      <c r="AA97" s="8">
        <f>IF(Z97="",0,IF(Z97="優勝",現行XD用点数換算表!$B$16,IF(Z97="準優勝",現行XD用点数換算表!$C$16,IF(Z97="ベスト4",現行XD用点数換算表!$D$16,IF(Z97="ベスト8",現行XD用点数換算表!$E$16,IF(Z97="ベスト16",現行XD用点数換算表!$F$16,IF(Z97="ベスト32",現行XD用点数換算表!$G$16,"")))))))</f>
        <v>0</v>
      </c>
      <c r="AB97" s="12"/>
      <c r="AC97" s="8">
        <f>IF(AB97="",0,IF(AB97="優勝",現行XD用点数換算表!$B$17,IF(AB97="準優勝",現行XD用点数換算表!$C$17,IF(AB97="ベスト4",現行XD用点数換算表!$D$17,IF(AB97="ベスト8",現行XD用点数換算表!$E$17,IF(AB97="ベスト16",現行XD用点数換算表!$F$17,IF(AB97="ベスト32",現行XD用点数換算表!$G$17,"")))))))</f>
        <v>0</v>
      </c>
      <c r="AD97" s="12"/>
      <c r="AE97" s="8">
        <f>IF(AD97="",0,IF(AD97="優勝",現行XD用点数換算表!$B$18,IF(AD97="準優勝",現行XD用点数換算表!$C$18,IF(AD97="ベスト4",現行XD用点数換算表!$D$18,IF(AD97="ベスト8",現行XD用点数換算表!$E$18,現行XD用点数換算表!$F$18)))))</f>
        <v>0</v>
      </c>
      <c r="AF97" s="12"/>
      <c r="AG97" s="8">
        <f>IF(AF97="",0,IF(AF97="優勝",現行XD用点数換算表!$B$19,IF(AF97="準優勝",現行XD用点数換算表!$C$19,IF(AF97="ベスト4",現行XD用点数換算表!$D$19,IF(AF97="ベスト8",現行XD用点数換算表!$E$19,現行XD用点数換算表!$F$19)))))</f>
        <v>0</v>
      </c>
      <c r="AH97" s="8">
        <f t="shared" si="3"/>
        <v>0</v>
      </c>
    </row>
    <row r="98" spans="1:34" ht="15" customHeight="1" x14ac:dyDescent="0.55000000000000004">
      <c r="A98" s="12"/>
      <c r="B98" s="12"/>
      <c r="C98" s="12"/>
      <c r="D98" s="12"/>
      <c r="E98" s="12"/>
      <c r="F98" s="12"/>
      <c r="G98" s="13">
        <f>IF(F98="",0,IF(F98="優勝",現行XD用点数換算表!$B$2,IF(F98="準優勝",現行XD用点数換算表!$C$2,IF(F98="ベスト4",現行XD用点数換算表!$D$2,現行XD用点数換算表!$E$2))))</f>
        <v>0</v>
      </c>
      <c r="H98" s="12"/>
      <c r="I98" s="8">
        <f>IF(H98="",0,IF(H98="優勝",現行XD用点数換算表!$B$3,IF(H98="準優勝",現行XD用点数換算表!$C$3,IF(H98="ベスト4",現行XD用点数換算表!$D$3,現行XD用点数換算表!$E$3))))</f>
        <v>0</v>
      </c>
      <c r="J98" s="12"/>
      <c r="K98" s="8">
        <f>IF(J98="",0,IF(J98="優勝",[5]現行XD用点数換算表!$B$4,IF(J98="準優勝",[5]現行XD用点数換算表!$C$4,IF(J98="ベスト4",[5]現行XD用点数換算表!$D$4,IF(J98="ベスト8",[5]現行XD用点数換算表!$E$4,IF(J98="ベスト16",[5]現行XD用点数換算表!$F$4,IF(J98="ベスト32",[5]現行XD用点数換算表!$G$4,"")))))))</f>
        <v>0</v>
      </c>
      <c r="L98" s="12"/>
      <c r="M98" s="8">
        <f>IF(L98="",0,IF(L98="優勝",現行XD用点数換算表!$B$5,IF(L98="準優勝",現行XD用点数換算表!$C$5,IF(L98="ベスト4",現行XD用点数換算表!$D$5,IF(L98="ベスト8",現行XD用点数換算表!$E$5,IF(L98="ベスト16",現行XD用点数換算表!$F$5,IF(L98="ベスト32",現行XD用点数換算表!$G$5,"")))))))</f>
        <v>0</v>
      </c>
      <c r="N98" s="12"/>
      <c r="O98" s="8">
        <f>IF(N98="",0,IF(N98="優勝",現行XD用点数換算表!$B$6,IF(N98="準優勝",現行XD用点数換算表!$C$6,IF(N98="ベスト4",現行XD用点数換算表!$D$6,IF(N98="ベスト8",現行XD用点数換算表!$E$6,IF(N98="ベスト16",現行XD用点数換算表!$F$6,IF(N98="ベスト32",現行XD用点数換算表!$G$6,"")))))))</f>
        <v>0</v>
      </c>
      <c r="P98" s="12"/>
      <c r="Q98" s="8">
        <f>IF(P98="",0,IF(P98="優勝",現行XD用点数換算表!$B$7,IF(P98="準優勝",現行XD用点数換算表!$C$7,IF(P98="ベスト4",現行XD用点数換算表!$D$7,IF(P98="ベスト8",現行XD用点数換算表!$E$7,現行XD用点数換算表!$F$7)))))</f>
        <v>0</v>
      </c>
      <c r="R98" s="12"/>
      <c r="S98" s="8">
        <f>IF(R98="",0,IF(R98="優勝",現行XD用点数換算表!$B$8,IF(R98="準優勝",現行XD用点数換算表!$C$8,IF(R98="ベスト4",現行XD用点数換算表!$D$8,IF(R98="ベスト8",現行XD用点数換算表!$E$8,現行XD用点数換算表!$F$8)))))</f>
        <v>0</v>
      </c>
      <c r="T98" s="12"/>
      <c r="U98" s="14">
        <f>IF(T98="",0,IF(T98="優勝",現行XD用点数換算表!$B$13,IF(T98="準優勝",現行XD用点数換算表!$C$13,IF(T98="ベスト4",現行XD用点数換算表!$D$13,現行XD用点数換算表!$E$13))))</f>
        <v>0</v>
      </c>
      <c r="V98" s="12"/>
      <c r="W98" s="8">
        <f>IF(V98="",0,IF(V98="優勝",現行XD用点数換算表!$B$14,IF(V98="準優勝",現行XD用点数換算表!$C$14,IF(V98="ベスト4",現行XD用点数換算表!$D$14,現行XD用点数換算表!$E$14))))</f>
        <v>0</v>
      </c>
      <c r="X98" s="12"/>
      <c r="Y98" s="8">
        <f>IF(X98="",0,IF(X98="優勝",[5]現行XD用点数換算表!$B$15,IF(X98="準優勝",[5]現行XD用点数換算表!$C$15,IF(X98="ベスト4",[5]現行XD用点数換算表!$D$15,IF(X98="ベスト8",[5]現行XD用点数換算表!$E$15,IF(X98="ベスト16",[5]現行XD用点数換算表!$F$15,IF(X98="ベスト32",[5]現行XD用点数換算表!$G$15,"")))))))</f>
        <v>0</v>
      </c>
      <c r="Z98" s="12"/>
      <c r="AA98" s="8">
        <f>IF(Z98="",0,IF(Z98="優勝",現行XD用点数換算表!$B$16,IF(Z98="準優勝",現行XD用点数換算表!$C$16,IF(Z98="ベスト4",現行XD用点数換算表!$D$16,IF(Z98="ベスト8",現行XD用点数換算表!$E$16,IF(Z98="ベスト16",現行XD用点数換算表!$F$16,IF(Z98="ベスト32",現行XD用点数換算表!$G$16,"")))))))</f>
        <v>0</v>
      </c>
      <c r="AB98" s="12"/>
      <c r="AC98" s="8">
        <f>IF(AB98="",0,IF(AB98="優勝",現行XD用点数換算表!$B$17,IF(AB98="準優勝",現行XD用点数換算表!$C$17,IF(AB98="ベスト4",現行XD用点数換算表!$D$17,IF(AB98="ベスト8",現行XD用点数換算表!$E$17,IF(AB98="ベスト16",現行XD用点数換算表!$F$17,IF(AB98="ベスト32",現行XD用点数換算表!$G$17,"")))))))</f>
        <v>0</v>
      </c>
      <c r="AD98" s="12"/>
      <c r="AE98" s="8">
        <f>IF(AD98="",0,IF(AD98="優勝",現行XD用点数換算表!$B$18,IF(AD98="準優勝",現行XD用点数換算表!$C$18,IF(AD98="ベスト4",現行XD用点数換算表!$D$18,IF(AD98="ベスト8",現行XD用点数換算表!$E$18,現行XD用点数換算表!$F$18)))))</f>
        <v>0</v>
      </c>
      <c r="AF98" s="12"/>
      <c r="AG98" s="8">
        <f>IF(AF98="",0,IF(AF98="優勝",現行XD用点数換算表!$B$19,IF(AF98="準優勝",現行XD用点数換算表!$C$19,IF(AF98="ベスト4",現行XD用点数換算表!$D$19,IF(AF98="ベスト8",現行XD用点数換算表!$E$19,現行XD用点数換算表!$F$19)))))</f>
        <v>0</v>
      </c>
      <c r="AH98" s="8">
        <f t="shared" si="3"/>
        <v>0</v>
      </c>
    </row>
    <row r="99" spans="1:34" ht="15" customHeight="1" x14ac:dyDescent="0.55000000000000004">
      <c r="A99" s="12"/>
      <c r="B99" s="12"/>
      <c r="C99" s="12"/>
      <c r="D99" s="12"/>
      <c r="E99" s="12"/>
      <c r="F99" s="12"/>
      <c r="G99" s="13">
        <f>IF(F99="",0,IF(F99="優勝",現行XD用点数換算表!$B$2,IF(F99="準優勝",現行XD用点数換算表!$C$2,IF(F99="ベスト4",現行XD用点数換算表!$D$2,現行XD用点数換算表!$E$2))))</f>
        <v>0</v>
      </c>
      <c r="H99" s="12"/>
      <c r="I99" s="8">
        <f>IF(H99="",0,IF(H99="優勝",現行XD用点数換算表!$B$3,IF(H99="準優勝",現行XD用点数換算表!$C$3,IF(H99="ベスト4",現行XD用点数換算表!$D$3,現行XD用点数換算表!$E$3))))</f>
        <v>0</v>
      </c>
      <c r="J99" s="12"/>
      <c r="K99" s="8">
        <f>IF(J99="",0,IF(J99="優勝",[5]現行XD用点数換算表!$B$4,IF(J99="準優勝",[5]現行XD用点数換算表!$C$4,IF(J99="ベスト4",[5]現行XD用点数換算表!$D$4,IF(J99="ベスト8",[5]現行XD用点数換算表!$E$4,IF(J99="ベスト16",[5]現行XD用点数換算表!$F$4,IF(J99="ベスト32",[5]現行XD用点数換算表!$G$4,"")))))))</f>
        <v>0</v>
      </c>
      <c r="L99" s="12"/>
      <c r="M99" s="8">
        <f>IF(L99="",0,IF(L99="優勝",現行XD用点数換算表!$B$5,IF(L99="準優勝",現行XD用点数換算表!$C$5,IF(L99="ベスト4",現行XD用点数換算表!$D$5,IF(L99="ベスト8",現行XD用点数換算表!$E$5,IF(L99="ベスト16",現行XD用点数換算表!$F$5,IF(L99="ベスト32",現行XD用点数換算表!$G$5,"")))))))</f>
        <v>0</v>
      </c>
      <c r="N99" s="12"/>
      <c r="O99" s="8">
        <f>IF(N99="",0,IF(N99="優勝",現行XD用点数換算表!$B$6,IF(N99="準優勝",現行XD用点数換算表!$C$6,IF(N99="ベスト4",現行XD用点数換算表!$D$6,IF(N99="ベスト8",現行XD用点数換算表!$E$6,IF(N99="ベスト16",現行XD用点数換算表!$F$6,IF(N99="ベスト32",現行XD用点数換算表!$G$6,"")))))))</f>
        <v>0</v>
      </c>
      <c r="P99" s="12"/>
      <c r="Q99" s="8">
        <f>IF(P99="",0,IF(P99="優勝",現行XD用点数換算表!$B$7,IF(P99="準優勝",現行XD用点数換算表!$C$7,IF(P99="ベスト4",現行XD用点数換算表!$D$7,IF(P99="ベスト8",現行XD用点数換算表!$E$7,現行XD用点数換算表!$F$7)))))</f>
        <v>0</v>
      </c>
      <c r="R99" s="12"/>
      <c r="S99" s="8">
        <f>IF(R99="",0,IF(R99="優勝",現行XD用点数換算表!$B$8,IF(R99="準優勝",現行XD用点数換算表!$C$8,IF(R99="ベスト4",現行XD用点数換算表!$D$8,IF(R99="ベスト8",現行XD用点数換算表!$E$8,現行XD用点数換算表!$F$8)))))</f>
        <v>0</v>
      </c>
      <c r="T99" s="12"/>
      <c r="U99" s="14">
        <f>IF(T99="",0,IF(T99="優勝",現行XD用点数換算表!$B$13,IF(T99="準優勝",現行XD用点数換算表!$C$13,IF(T99="ベスト4",現行XD用点数換算表!$D$13,現行XD用点数換算表!$E$13))))</f>
        <v>0</v>
      </c>
      <c r="V99" s="12"/>
      <c r="W99" s="8">
        <f>IF(V99="",0,IF(V99="優勝",現行XD用点数換算表!$B$14,IF(V99="準優勝",現行XD用点数換算表!$C$14,IF(V99="ベスト4",現行XD用点数換算表!$D$14,現行XD用点数換算表!$E$14))))</f>
        <v>0</v>
      </c>
      <c r="X99" s="12"/>
      <c r="Y99" s="8">
        <f>IF(X99="",0,IF(X99="優勝",[5]現行XD用点数換算表!$B$15,IF(X99="準優勝",[5]現行XD用点数換算表!$C$15,IF(X99="ベスト4",[5]現行XD用点数換算表!$D$15,IF(X99="ベスト8",[5]現行XD用点数換算表!$E$15,IF(X99="ベスト16",[5]現行XD用点数換算表!$F$15,IF(X99="ベスト32",[5]現行XD用点数換算表!$G$15,"")))))))</f>
        <v>0</v>
      </c>
      <c r="Z99" s="12"/>
      <c r="AA99" s="8">
        <f>IF(Z99="",0,IF(Z99="優勝",現行XD用点数換算表!$B$16,IF(Z99="準優勝",現行XD用点数換算表!$C$16,IF(Z99="ベスト4",現行XD用点数換算表!$D$16,IF(Z99="ベスト8",現行XD用点数換算表!$E$16,IF(Z99="ベスト16",現行XD用点数換算表!$F$16,IF(Z99="ベスト32",現行XD用点数換算表!$G$16,"")))))))</f>
        <v>0</v>
      </c>
      <c r="AB99" s="12"/>
      <c r="AC99" s="8">
        <f>IF(AB99="",0,IF(AB99="優勝",現行XD用点数換算表!$B$17,IF(AB99="準優勝",現行XD用点数換算表!$C$17,IF(AB99="ベスト4",現行XD用点数換算表!$D$17,IF(AB99="ベスト8",現行XD用点数換算表!$E$17,IF(AB99="ベスト16",現行XD用点数換算表!$F$17,IF(AB99="ベスト32",現行XD用点数換算表!$G$17,"")))))))</f>
        <v>0</v>
      </c>
      <c r="AD99" s="12"/>
      <c r="AE99" s="8">
        <f>IF(AD99="",0,IF(AD99="優勝",現行XD用点数換算表!$B$18,IF(AD99="準優勝",現行XD用点数換算表!$C$18,IF(AD99="ベスト4",現行XD用点数換算表!$D$18,IF(AD99="ベスト8",現行XD用点数換算表!$E$18,現行XD用点数換算表!$F$18)))))</f>
        <v>0</v>
      </c>
      <c r="AF99" s="12"/>
      <c r="AG99" s="8">
        <f>IF(AF99="",0,IF(AF99="優勝",現行XD用点数換算表!$B$19,IF(AF99="準優勝",現行XD用点数換算表!$C$19,IF(AF99="ベスト4",現行XD用点数換算表!$D$19,IF(AF99="ベスト8",現行XD用点数換算表!$E$19,現行XD用点数換算表!$F$19)))))</f>
        <v>0</v>
      </c>
      <c r="AH99" s="8">
        <f t="shared" ref="AH99:AH128" si="4">MAX(G99,I99)+SUM(K99:S99)+MAX(U99,W99)+SUM(Y99:AG99)</f>
        <v>0</v>
      </c>
    </row>
    <row r="100" spans="1:34" ht="15" customHeight="1" x14ac:dyDescent="0.55000000000000004">
      <c r="A100" s="12"/>
      <c r="B100" s="12"/>
      <c r="C100" s="12"/>
      <c r="D100" s="12"/>
      <c r="E100" s="12"/>
      <c r="F100" s="12"/>
      <c r="G100" s="13">
        <f>IF(F100="",0,IF(F100="優勝",現行XD用点数換算表!$B$2,IF(F100="準優勝",現行XD用点数換算表!$C$2,IF(F100="ベスト4",現行XD用点数換算表!$D$2,現行XD用点数換算表!$E$2))))</f>
        <v>0</v>
      </c>
      <c r="H100" s="12"/>
      <c r="I100" s="8">
        <f>IF(H100="",0,IF(H100="優勝",現行XD用点数換算表!$B$3,IF(H100="準優勝",現行XD用点数換算表!$C$3,IF(H100="ベスト4",現行XD用点数換算表!$D$3,現行XD用点数換算表!$E$3))))</f>
        <v>0</v>
      </c>
      <c r="J100" s="12"/>
      <c r="K100" s="8">
        <f>IF(J100="",0,IF(J100="優勝",[5]現行XD用点数換算表!$B$4,IF(J100="準優勝",[5]現行XD用点数換算表!$C$4,IF(J100="ベスト4",[5]現行XD用点数換算表!$D$4,IF(J100="ベスト8",[5]現行XD用点数換算表!$E$4,IF(J100="ベスト16",[5]現行XD用点数換算表!$F$4,IF(J100="ベスト32",[5]現行XD用点数換算表!$G$4,"")))))))</f>
        <v>0</v>
      </c>
      <c r="L100" s="12"/>
      <c r="M100" s="8">
        <f>IF(L100="",0,IF(L100="優勝",現行XD用点数換算表!$B$5,IF(L100="準優勝",現行XD用点数換算表!$C$5,IF(L100="ベスト4",現行XD用点数換算表!$D$5,IF(L100="ベスト8",現行XD用点数換算表!$E$5,IF(L100="ベスト16",現行XD用点数換算表!$F$5,IF(L100="ベスト32",現行XD用点数換算表!$G$5,"")))))))</f>
        <v>0</v>
      </c>
      <c r="N100" s="12"/>
      <c r="O100" s="8">
        <f>IF(N100="",0,IF(N100="優勝",現行XD用点数換算表!$B$6,IF(N100="準優勝",現行XD用点数換算表!$C$6,IF(N100="ベスト4",現行XD用点数換算表!$D$6,IF(N100="ベスト8",現行XD用点数換算表!$E$6,IF(N100="ベスト16",現行XD用点数換算表!$F$6,IF(N100="ベスト32",現行XD用点数換算表!$G$6,"")))))))</f>
        <v>0</v>
      </c>
      <c r="P100" s="12"/>
      <c r="Q100" s="8">
        <f>IF(P100="",0,IF(P100="優勝",現行XD用点数換算表!$B$7,IF(P100="準優勝",現行XD用点数換算表!$C$7,IF(P100="ベスト4",現行XD用点数換算表!$D$7,IF(P100="ベスト8",現行XD用点数換算表!$E$7,現行XD用点数換算表!$F$7)))))</f>
        <v>0</v>
      </c>
      <c r="R100" s="12"/>
      <c r="S100" s="8">
        <f>IF(R100="",0,IF(R100="優勝",現行XD用点数換算表!$B$8,IF(R100="準優勝",現行XD用点数換算表!$C$8,IF(R100="ベスト4",現行XD用点数換算表!$D$8,IF(R100="ベスト8",現行XD用点数換算表!$E$8,現行XD用点数換算表!$F$8)))))</f>
        <v>0</v>
      </c>
      <c r="T100" s="12"/>
      <c r="U100" s="14">
        <f>IF(T100="",0,IF(T100="優勝",現行XD用点数換算表!$B$13,IF(T100="準優勝",現行XD用点数換算表!$C$13,IF(T100="ベスト4",現行XD用点数換算表!$D$13,現行XD用点数換算表!$E$13))))</f>
        <v>0</v>
      </c>
      <c r="V100" s="12"/>
      <c r="W100" s="8">
        <f>IF(V100="",0,IF(V100="優勝",現行XD用点数換算表!$B$14,IF(V100="準優勝",現行XD用点数換算表!$C$14,IF(V100="ベスト4",現行XD用点数換算表!$D$14,現行XD用点数換算表!$E$14))))</f>
        <v>0</v>
      </c>
      <c r="X100" s="12"/>
      <c r="Y100" s="8">
        <f>IF(X100="",0,IF(X100="優勝",[5]現行XD用点数換算表!$B$15,IF(X100="準優勝",[5]現行XD用点数換算表!$C$15,IF(X100="ベスト4",[5]現行XD用点数換算表!$D$15,IF(X100="ベスト8",[5]現行XD用点数換算表!$E$15,IF(X100="ベスト16",[5]現行XD用点数換算表!$F$15,IF(X100="ベスト32",[5]現行XD用点数換算表!$G$15,"")))))))</f>
        <v>0</v>
      </c>
      <c r="Z100" s="12"/>
      <c r="AA100" s="8">
        <f>IF(Z100="",0,IF(Z100="優勝",現行XD用点数換算表!$B$16,IF(Z100="準優勝",現行XD用点数換算表!$C$16,IF(Z100="ベスト4",現行XD用点数換算表!$D$16,IF(Z100="ベスト8",現行XD用点数換算表!$E$16,IF(Z100="ベスト16",現行XD用点数換算表!$F$16,IF(Z100="ベスト32",現行XD用点数換算表!$G$16,"")))))))</f>
        <v>0</v>
      </c>
      <c r="AB100" s="12"/>
      <c r="AC100" s="8">
        <f>IF(AB100="",0,IF(AB100="優勝",現行XD用点数換算表!$B$17,IF(AB100="準優勝",現行XD用点数換算表!$C$17,IF(AB100="ベスト4",現行XD用点数換算表!$D$17,IF(AB100="ベスト8",現行XD用点数換算表!$E$17,IF(AB100="ベスト16",現行XD用点数換算表!$F$17,IF(AB100="ベスト32",現行XD用点数換算表!$G$17,"")))))))</f>
        <v>0</v>
      </c>
      <c r="AD100" s="12"/>
      <c r="AE100" s="8">
        <f>IF(AD100="",0,IF(AD100="優勝",現行XD用点数換算表!$B$18,IF(AD100="準優勝",現行XD用点数換算表!$C$18,IF(AD100="ベスト4",現行XD用点数換算表!$D$18,IF(AD100="ベスト8",現行XD用点数換算表!$E$18,現行XD用点数換算表!$F$18)))))</f>
        <v>0</v>
      </c>
      <c r="AF100" s="12"/>
      <c r="AG100" s="8">
        <f>IF(AF100="",0,IF(AF100="優勝",現行XD用点数換算表!$B$19,IF(AF100="準優勝",現行XD用点数換算表!$C$19,IF(AF100="ベスト4",現行XD用点数換算表!$D$19,IF(AF100="ベスト8",現行XD用点数換算表!$E$19,現行XD用点数換算表!$F$19)))))</f>
        <v>0</v>
      </c>
      <c r="AH100" s="8">
        <f t="shared" si="4"/>
        <v>0</v>
      </c>
    </row>
    <row r="101" spans="1:34" ht="15" customHeight="1" x14ac:dyDescent="0.55000000000000004">
      <c r="A101" s="12"/>
      <c r="B101" s="12"/>
      <c r="C101" s="12"/>
      <c r="D101" s="12"/>
      <c r="E101" s="12"/>
      <c r="F101" s="12"/>
      <c r="G101" s="13">
        <f>IF(F101="",0,IF(F101="優勝",現行XD用点数換算表!$B$2,IF(F101="準優勝",現行XD用点数換算表!$C$2,IF(F101="ベスト4",現行XD用点数換算表!$D$2,現行XD用点数換算表!$E$2))))</f>
        <v>0</v>
      </c>
      <c r="H101" s="12"/>
      <c r="I101" s="8">
        <f>IF(H101="",0,IF(H101="優勝",現行XD用点数換算表!$B$3,IF(H101="準優勝",現行XD用点数換算表!$C$3,IF(H101="ベスト4",現行XD用点数換算表!$D$3,現行XD用点数換算表!$E$3))))</f>
        <v>0</v>
      </c>
      <c r="J101" s="12"/>
      <c r="K101" s="8">
        <f>IF(J101="",0,IF(J101="優勝",[5]現行XD用点数換算表!$B$4,IF(J101="準優勝",[5]現行XD用点数換算表!$C$4,IF(J101="ベスト4",[5]現行XD用点数換算表!$D$4,IF(J101="ベスト8",[5]現行XD用点数換算表!$E$4,IF(J101="ベスト16",[5]現行XD用点数換算表!$F$4,IF(J101="ベスト32",[5]現行XD用点数換算表!$G$4,"")))))))</f>
        <v>0</v>
      </c>
      <c r="L101" s="12"/>
      <c r="M101" s="8">
        <f>IF(L101="",0,IF(L101="優勝",現行XD用点数換算表!$B$5,IF(L101="準優勝",現行XD用点数換算表!$C$5,IF(L101="ベスト4",現行XD用点数換算表!$D$5,IF(L101="ベスト8",現行XD用点数換算表!$E$5,IF(L101="ベスト16",現行XD用点数換算表!$F$5,IF(L101="ベスト32",現行XD用点数換算表!$G$5,"")))))))</f>
        <v>0</v>
      </c>
      <c r="N101" s="12"/>
      <c r="O101" s="8">
        <f>IF(N101="",0,IF(N101="優勝",現行XD用点数換算表!$B$6,IF(N101="準優勝",現行XD用点数換算表!$C$6,IF(N101="ベスト4",現行XD用点数換算表!$D$6,IF(N101="ベスト8",現行XD用点数換算表!$E$6,IF(N101="ベスト16",現行XD用点数換算表!$F$6,IF(N101="ベスト32",現行XD用点数換算表!$G$6,"")))))))</f>
        <v>0</v>
      </c>
      <c r="P101" s="12"/>
      <c r="Q101" s="8">
        <f>IF(P101="",0,IF(P101="優勝",現行XD用点数換算表!$B$7,IF(P101="準優勝",現行XD用点数換算表!$C$7,IF(P101="ベスト4",現行XD用点数換算表!$D$7,IF(P101="ベスト8",現行XD用点数換算表!$E$7,現行XD用点数換算表!$F$7)))))</f>
        <v>0</v>
      </c>
      <c r="R101" s="12"/>
      <c r="S101" s="8">
        <f>IF(R101="",0,IF(R101="優勝",現行XD用点数換算表!$B$8,IF(R101="準優勝",現行XD用点数換算表!$C$8,IF(R101="ベスト4",現行XD用点数換算表!$D$8,IF(R101="ベスト8",現行XD用点数換算表!$E$8,現行XD用点数換算表!$F$8)))))</f>
        <v>0</v>
      </c>
      <c r="T101" s="12"/>
      <c r="U101" s="14">
        <f>IF(T101="",0,IF(T101="優勝",現行XD用点数換算表!$B$13,IF(T101="準優勝",現行XD用点数換算表!$C$13,IF(T101="ベスト4",現行XD用点数換算表!$D$13,現行XD用点数換算表!$E$13))))</f>
        <v>0</v>
      </c>
      <c r="V101" s="12"/>
      <c r="W101" s="8">
        <f>IF(V101="",0,IF(V101="優勝",現行XD用点数換算表!$B$14,IF(V101="準優勝",現行XD用点数換算表!$C$14,IF(V101="ベスト4",現行XD用点数換算表!$D$14,現行XD用点数換算表!$E$14))))</f>
        <v>0</v>
      </c>
      <c r="X101" s="12"/>
      <c r="Y101" s="8">
        <f>IF(X101="",0,IF(X101="優勝",[5]現行XD用点数換算表!$B$15,IF(X101="準優勝",[5]現行XD用点数換算表!$C$15,IF(X101="ベスト4",[5]現行XD用点数換算表!$D$15,IF(X101="ベスト8",[5]現行XD用点数換算表!$E$15,IF(X101="ベスト16",[5]現行XD用点数換算表!$F$15,IF(X101="ベスト32",[5]現行XD用点数換算表!$G$15,"")))))))</f>
        <v>0</v>
      </c>
      <c r="Z101" s="12"/>
      <c r="AA101" s="8">
        <f>IF(Z101="",0,IF(Z101="優勝",現行XD用点数換算表!$B$16,IF(Z101="準優勝",現行XD用点数換算表!$C$16,IF(Z101="ベスト4",現行XD用点数換算表!$D$16,IF(Z101="ベスト8",現行XD用点数換算表!$E$16,IF(Z101="ベスト16",現行XD用点数換算表!$F$16,IF(Z101="ベスト32",現行XD用点数換算表!$G$16,"")))))))</f>
        <v>0</v>
      </c>
      <c r="AB101" s="12"/>
      <c r="AC101" s="8">
        <f>IF(AB101="",0,IF(AB101="優勝",現行XD用点数換算表!$B$17,IF(AB101="準優勝",現行XD用点数換算表!$C$17,IF(AB101="ベスト4",現行XD用点数換算表!$D$17,IF(AB101="ベスト8",現行XD用点数換算表!$E$17,IF(AB101="ベスト16",現行XD用点数換算表!$F$17,IF(AB101="ベスト32",現行XD用点数換算表!$G$17,"")))))))</f>
        <v>0</v>
      </c>
      <c r="AD101" s="12"/>
      <c r="AE101" s="8">
        <f>IF(AD101="",0,IF(AD101="優勝",現行XD用点数換算表!$B$18,IF(AD101="準優勝",現行XD用点数換算表!$C$18,IF(AD101="ベスト4",現行XD用点数換算表!$D$18,IF(AD101="ベスト8",現行XD用点数換算表!$E$18,現行XD用点数換算表!$F$18)))))</f>
        <v>0</v>
      </c>
      <c r="AF101" s="12"/>
      <c r="AG101" s="8">
        <f>IF(AF101="",0,IF(AF101="優勝",現行XD用点数換算表!$B$19,IF(AF101="準優勝",現行XD用点数換算表!$C$19,IF(AF101="ベスト4",現行XD用点数換算表!$D$19,IF(AF101="ベスト8",現行XD用点数換算表!$E$19,現行XD用点数換算表!$F$19)))))</f>
        <v>0</v>
      </c>
      <c r="AH101" s="8">
        <f t="shared" si="4"/>
        <v>0</v>
      </c>
    </row>
    <row r="102" spans="1:34" ht="15" customHeight="1" x14ac:dyDescent="0.55000000000000004">
      <c r="A102" s="12"/>
      <c r="B102" s="12"/>
      <c r="C102" s="12"/>
      <c r="D102" s="12"/>
      <c r="E102" s="12"/>
      <c r="F102" s="12"/>
      <c r="G102" s="13">
        <f>IF(F102="",0,IF(F102="優勝",現行XD用点数換算表!$B$2,IF(F102="準優勝",現行XD用点数換算表!$C$2,IF(F102="ベスト4",現行XD用点数換算表!$D$2,現行XD用点数換算表!$E$2))))</f>
        <v>0</v>
      </c>
      <c r="H102" s="12"/>
      <c r="I102" s="8">
        <f>IF(H102="",0,IF(H102="優勝",現行XD用点数換算表!$B$3,IF(H102="準優勝",現行XD用点数換算表!$C$3,IF(H102="ベスト4",現行XD用点数換算表!$D$3,現行XD用点数換算表!$E$3))))</f>
        <v>0</v>
      </c>
      <c r="J102" s="12"/>
      <c r="K102" s="8">
        <f>IF(J102="",0,IF(J102="優勝",[5]現行XD用点数換算表!$B$4,IF(J102="準優勝",[5]現行XD用点数換算表!$C$4,IF(J102="ベスト4",[5]現行XD用点数換算表!$D$4,IF(J102="ベスト8",[5]現行XD用点数換算表!$E$4,IF(J102="ベスト16",[5]現行XD用点数換算表!$F$4,IF(J102="ベスト32",[5]現行XD用点数換算表!$G$4,"")))))))</f>
        <v>0</v>
      </c>
      <c r="L102" s="12"/>
      <c r="M102" s="8">
        <f>IF(L102="",0,IF(L102="優勝",現行XD用点数換算表!$B$5,IF(L102="準優勝",現行XD用点数換算表!$C$5,IF(L102="ベスト4",現行XD用点数換算表!$D$5,IF(L102="ベスト8",現行XD用点数換算表!$E$5,IF(L102="ベスト16",現行XD用点数換算表!$F$5,IF(L102="ベスト32",現行XD用点数換算表!$G$5,"")))))))</f>
        <v>0</v>
      </c>
      <c r="N102" s="12"/>
      <c r="O102" s="8">
        <f>IF(N102="",0,IF(N102="優勝",現行XD用点数換算表!$B$6,IF(N102="準優勝",現行XD用点数換算表!$C$6,IF(N102="ベスト4",現行XD用点数換算表!$D$6,IF(N102="ベスト8",現行XD用点数換算表!$E$6,IF(N102="ベスト16",現行XD用点数換算表!$F$6,IF(N102="ベスト32",現行XD用点数換算表!$G$6,"")))))))</f>
        <v>0</v>
      </c>
      <c r="P102" s="12"/>
      <c r="Q102" s="8">
        <f>IF(P102="",0,IF(P102="優勝",現行XD用点数換算表!$B$7,IF(P102="準優勝",現行XD用点数換算表!$C$7,IF(P102="ベスト4",現行XD用点数換算表!$D$7,IF(P102="ベスト8",現行XD用点数換算表!$E$7,現行XD用点数換算表!$F$7)))))</f>
        <v>0</v>
      </c>
      <c r="R102" s="12"/>
      <c r="S102" s="8">
        <f>IF(R102="",0,IF(R102="優勝",現行XD用点数換算表!$B$8,IF(R102="準優勝",現行XD用点数換算表!$C$8,IF(R102="ベスト4",現行XD用点数換算表!$D$8,IF(R102="ベスト8",現行XD用点数換算表!$E$8,現行XD用点数換算表!$F$8)))))</f>
        <v>0</v>
      </c>
      <c r="T102" s="12"/>
      <c r="U102" s="14">
        <f>IF(T102="",0,IF(T102="優勝",現行XD用点数換算表!$B$13,IF(T102="準優勝",現行XD用点数換算表!$C$13,IF(T102="ベスト4",現行XD用点数換算表!$D$13,現行XD用点数換算表!$E$13))))</f>
        <v>0</v>
      </c>
      <c r="V102" s="12"/>
      <c r="W102" s="8">
        <f>IF(V102="",0,IF(V102="優勝",現行XD用点数換算表!$B$14,IF(V102="準優勝",現行XD用点数換算表!$C$14,IF(V102="ベスト4",現行XD用点数換算表!$D$14,現行XD用点数換算表!$E$14))))</f>
        <v>0</v>
      </c>
      <c r="X102" s="12"/>
      <c r="Y102" s="8">
        <f>IF(X102="",0,IF(X102="優勝",[5]現行XD用点数換算表!$B$15,IF(X102="準優勝",[5]現行XD用点数換算表!$C$15,IF(X102="ベスト4",[5]現行XD用点数換算表!$D$15,IF(X102="ベスト8",[5]現行XD用点数換算表!$E$15,IF(X102="ベスト16",[5]現行XD用点数換算表!$F$15,IF(X102="ベスト32",[5]現行XD用点数換算表!$G$15,"")))))))</f>
        <v>0</v>
      </c>
      <c r="Z102" s="12"/>
      <c r="AA102" s="8">
        <f>IF(Z102="",0,IF(Z102="優勝",現行XD用点数換算表!$B$16,IF(Z102="準優勝",現行XD用点数換算表!$C$16,IF(Z102="ベスト4",現行XD用点数換算表!$D$16,IF(Z102="ベスト8",現行XD用点数換算表!$E$16,IF(Z102="ベスト16",現行XD用点数換算表!$F$16,IF(Z102="ベスト32",現行XD用点数換算表!$G$16,"")))))))</f>
        <v>0</v>
      </c>
      <c r="AB102" s="12"/>
      <c r="AC102" s="8">
        <f>IF(AB102="",0,IF(AB102="優勝",現行XD用点数換算表!$B$17,IF(AB102="準優勝",現行XD用点数換算表!$C$17,IF(AB102="ベスト4",現行XD用点数換算表!$D$17,IF(AB102="ベスト8",現行XD用点数換算表!$E$17,IF(AB102="ベスト16",現行XD用点数換算表!$F$17,IF(AB102="ベスト32",現行XD用点数換算表!$G$17,"")))))))</f>
        <v>0</v>
      </c>
      <c r="AD102" s="12"/>
      <c r="AE102" s="8">
        <f>IF(AD102="",0,IF(AD102="優勝",現行XD用点数換算表!$B$18,IF(AD102="準優勝",現行XD用点数換算表!$C$18,IF(AD102="ベスト4",現行XD用点数換算表!$D$18,IF(AD102="ベスト8",現行XD用点数換算表!$E$18,現行XD用点数換算表!$F$18)))))</f>
        <v>0</v>
      </c>
      <c r="AF102" s="12"/>
      <c r="AG102" s="8">
        <f>IF(AF102="",0,IF(AF102="優勝",現行XD用点数換算表!$B$19,IF(AF102="準優勝",現行XD用点数換算表!$C$19,IF(AF102="ベスト4",現行XD用点数換算表!$D$19,IF(AF102="ベスト8",現行XD用点数換算表!$E$19,現行XD用点数換算表!$F$19)))))</f>
        <v>0</v>
      </c>
      <c r="AH102" s="8">
        <f t="shared" si="4"/>
        <v>0</v>
      </c>
    </row>
    <row r="103" spans="1:34" ht="15" customHeight="1" x14ac:dyDescent="0.55000000000000004">
      <c r="A103" s="12"/>
      <c r="B103" s="12"/>
      <c r="C103" s="12"/>
      <c r="D103" s="12"/>
      <c r="E103" s="12"/>
      <c r="F103" s="12"/>
      <c r="G103" s="13">
        <f>IF(F103="",0,IF(F103="優勝",現行XD用点数換算表!$B$2,IF(F103="準優勝",現行XD用点数換算表!$C$2,IF(F103="ベスト4",現行XD用点数換算表!$D$2,現行XD用点数換算表!$E$2))))</f>
        <v>0</v>
      </c>
      <c r="H103" s="12"/>
      <c r="I103" s="8">
        <f>IF(H103="",0,IF(H103="優勝",現行XD用点数換算表!$B$3,IF(H103="準優勝",現行XD用点数換算表!$C$3,IF(H103="ベスト4",現行XD用点数換算表!$D$3,現行XD用点数換算表!$E$3))))</f>
        <v>0</v>
      </c>
      <c r="J103" s="12"/>
      <c r="K103" s="8">
        <f>IF(J103="",0,IF(J103="優勝",[5]現行XD用点数換算表!$B$4,IF(J103="準優勝",[5]現行XD用点数換算表!$C$4,IF(J103="ベスト4",[5]現行XD用点数換算表!$D$4,IF(J103="ベスト8",[5]現行XD用点数換算表!$E$4,IF(J103="ベスト16",[5]現行XD用点数換算表!$F$4,IF(J103="ベスト32",[5]現行XD用点数換算表!$G$4,"")))))))</f>
        <v>0</v>
      </c>
      <c r="L103" s="12"/>
      <c r="M103" s="8">
        <f>IF(L103="",0,IF(L103="優勝",現行XD用点数換算表!$B$5,IF(L103="準優勝",現行XD用点数換算表!$C$5,IF(L103="ベスト4",現行XD用点数換算表!$D$5,IF(L103="ベスト8",現行XD用点数換算表!$E$5,IF(L103="ベスト16",現行XD用点数換算表!$F$5,IF(L103="ベスト32",現行XD用点数換算表!$G$5,"")))))))</f>
        <v>0</v>
      </c>
      <c r="N103" s="12"/>
      <c r="O103" s="8">
        <f>IF(N103="",0,IF(N103="優勝",現行XD用点数換算表!$B$6,IF(N103="準優勝",現行XD用点数換算表!$C$6,IF(N103="ベスト4",現行XD用点数換算表!$D$6,IF(N103="ベスト8",現行XD用点数換算表!$E$6,IF(N103="ベスト16",現行XD用点数換算表!$F$6,IF(N103="ベスト32",現行XD用点数換算表!$G$6,"")))))))</f>
        <v>0</v>
      </c>
      <c r="P103" s="12"/>
      <c r="Q103" s="8">
        <f>IF(P103="",0,IF(P103="優勝",現行XD用点数換算表!$B$7,IF(P103="準優勝",現行XD用点数換算表!$C$7,IF(P103="ベスト4",現行XD用点数換算表!$D$7,IF(P103="ベスト8",現行XD用点数換算表!$E$7,現行XD用点数換算表!$F$7)))))</f>
        <v>0</v>
      </c>
      <c r="R103" s="12"/>
      <c r="S103" s="8">
        <f>IF(R103="",0,IF(R103="優勝",現行XD用点数換算表!$B$8,IF(R103="準優勝",現行XD用点数換算表!$C$8,IF(R103="ベスト4",現行XD用点数換算表!$D$8,IF(R103="ベスト8",現行XD用点数換算表!$E$8,現行XD用点数換算表!$F$8)))))</f>
        <v>0</v>
      </c>
      <c r="T103" s="12"/>
      <c r="U103" s="14">
        <f>IF(T103="",0,IF(T103="優勝",現行XD用点数換算表!$B$13,IF(T103="準優勝",現行XD用点数換算表!$C$13,IF(T103="ベスト4",現行XD用点数換算表!$D$13,現行XD用点数換算表!$E$13))))</f>
        <v>0</v>
      </c>
      <c r="V103" s="12"/>
      <c r="W103" s="8">
        <f>IF(V103="",0,IF(V103="優勝",現行XD用点数換算表!$B$14,IF(V103="準優勝",現行XD用点数換算表!$C$14,IF(V103="ベスト4",現行XD用点数換算表!$D$14,現行XD用点数換算表!$E$14))))</f>
        <v>0</v>
      </c>
      <c r="X103" s="12"/>
      <c r="Y103" s="8">
        <f>IF(X103="",0,IF(X103="優勝",[5]現行XD用点数換算表!$B$15,IF(X103="準優勝",[5]現行XD用点数換算表!$C$15,IF(X103="ベスト4",[5]現行XD用点数換算表!$D$15,IF(X103="ベスト8",[5]現行XD用点数換算表!$E$15,IF(X103="ベスト16",[5]現行XD用点数換算表!$F$15,IF(X103="ベスト32",[5]現行XD用点数換算表!$G$15,"")))))))</f>
        <v>0</v>
      </c>
      <c r="Z103" s="12"/>
      <c r="AA103" s="8">
        <f>IF(Z103="",0,IF(Z103="優勝",現行XD用点数換算表!$B$16,IF(Z103="準優勝",現行XD用点数換算表!$C$16,IF(Z103="ベスト4",現行XD用点数換算表!$D$16,IF(Z103="ベスト8",現行XD用点数換算表!$E$16,IF(Z103="ベスト16",現行XD用点数換算表!$F$16,IF(Z103="ベスト32",現行XD用点数換算表!$G$16,"")))))))</f>
        <v>0</v>
      </c>
      <c r="AB103" s="12"/>
      <c r="AC103" s="8">
        <f>IF(AB103="",0,IF(AB103="優勝",現行XD用点数換算表!$B$17,IF(AB103="準優勝",現行XD用点数換算表!$C$17,IF(AB103="ベスト4",現行XD用点数換算表!$D$17,IF(AB103="ベスト8",現行XD用点数換算表!$E$17,IF(AB103="ベスト16",現行XD用点数換算表!$F$17,IF(AB103="ベスト32",現行XD用点数換算表!$G$17,"")))))))</f>
        <v>0</v>
      </c>
      <c r="AD103" s="12"/>
      <c r="AE103" s="8">
        <f>IF(AD103="",0,IF(AD103="優勝",現行XD用点数換算表!$B$18,IF(AD103="準優勝",現行XD用点数換算表!$C$18,IF(AD103="ベスト4",現行XD用点数換算表!$D$18,IF(AD103="ベスト8",現行XD用点数換算表!$E$18,現行XD用点数換算表!$F$18)))))</f>
        <v>0</v>
      </c>
      <c r="AF103" s="12"/>
      <c r="AG103" s="8">
        <f>IF(AF103="",0,IF(AF103="優勝",現行XD用点数換算表!$B$19,IF(AF103="準優勝",現行XD用点数換算表!$C$19,IF(AF103="ベスト4",現行XD用点数換算表!$D$19,IF(AF103="ベスト8",現行XD用点数換算表!$E$19,現行XD用点数換算表!$F$19)))))</f>
        <v>0</v>
      </c>
      <c r="AH103" s="8">
        <f t="shared" si="4"/>
        <v>0</v>
      </c>
    </row>
    <row r="104" spans="1:34" ht="15" customHeight="1" x14ac:dyDescent="0.55000000000000004">
      <c r="A104" s="12"/>
      <c r="B104" s="12"/>
      <c r="C104" s="12"/>
      <c r="D104" s="12"/>
      <c r="E104" s="12"/>
      <c r="F104" s="12"/>
      <c r="G104" s="13">
        <f>IF(F104="",0,IF(F104="優勝",現行XD用点数換算表!$B$2,IF(F104="準優勝",現行XD用点数換算表!$C$2,IF(F104="ベスト4",現行XD用点数換算表!$D$2,現行XD用点数換算表!$E$2))))</f>
        <v>0</v>
      </c>
      <c r="H104" s="12"/>
      <c r="I104" s="8">
        <f>IF(H104="",0,IF(H104="優勝",現行XD用点数換算表!$B$3,IF(H104="準優勝",現行XD用点数換算表!$C$3,IF(H104="ベスト4",現行XD用点数換算表!$D$3,現行XD用点数換算表!$E$3))))</f>
        <v>0</v>
      </c>
      <c r="J104" s="12"/>
      <c r="K104" s="8">
        <f>IF(J104="",0,IF(J104="優勝",[5]現行XD用点数換算表!$B$4,IF(J104="準優勝",[5]現行XD用点数換算表!$C$4,IF(J104="ベスト4",[5]現行XD用点数換算表!$D$4,IF(J104="ベスト8",[5]現行XD用点数換算表!$E$4,IF(J104="ベスト16",[5]現行XD用点数換算表!$F$4,IF(J104="ベスト32",[5]現行XD用点数換算表!$G$4,"")))))))</f>
        <v>0</v>
      </c>
      <c r="L104" s="12"/>
      <c r="M104" s="8">
        <f>IF(L104="",0,IF(L104="優勝",現行XD用点数換算表!$B$5,IF(L104="準優勝",現行XD用点数換算表!$C$5,IF(L104="ベスト4",現行XD用点数換算表!$D$5,IF(L104="ベスト8",現行XD用点数換算表!$E$5,IF(L104="ベスト16",現行XD用点数換算表!$F$5,IF(L104="ベスト32",現行XD用点数換算表!$G$5,"")))))))</f>
        <v>0</v>
      </c>
      <c r="N104" s="12"/>
      <c r="O104" s="8">
        <f>IF(N104="",0,IF(N104="優勝",現行XD用点数換算表!$B$6,IF(N104="準優勝",現行XD用点数換算表!$C$6,IF(N104="ベスト4",現行XD用点数換算表!$D$6,IF(N104="ベスト8",現行XD用点数換算表!$E$6,IF(N104="ベスト16",現行XD用点数換算表!$F$6,IF(N104="ベスト32",現行XD用点数換算表!$G$6,"")))))))</f>
        <v>0</v>
      </c>
      <c r="P104" s="12"/>
      <c r="Q104" s="8">
        <f>IF(P104="",0,IF(P104="優勝",現行XD用点数換算表!$B$7,IF(P104="準優勝",現行XD用点数換算表!$C$7,IF(P104="ベスト4",現行XD用点数換算表!$D$7,IF(P104="ベスト8",現行XD用点数換算表!$E$7,現行XD用点数換算表!$F$7)))))</f>
        <v>0</v>
      </c>
      <c r="R104" s="12"/>
      <c r="S104" s="8">
        <f>IF(R104="",0,IF(R104="優勝",現行XD用点数換算表!$B$8,IF(R104="準優勝",現行XD用点数換算表!$C$8,IF(R104="ベスト4",現行XD用点数換算表!$D$8,IF(R104="ベスト8",現行XD用点数換算表!$E$8,現行XD用点数換算表!$F$8)))))</f>
        <v>0</v>
      </c>
      <c r="T104" s="12"/>
      <c r="U104" s="14">
        <f>IF(T104="",0,IF(T104="優勝",現行XD用点数換算表!$B$13,IF(T104="準優勝",現行XD用点数換算表!$C$13,IF(T104="ベスト4",現行XD用点数換算表!$D$13,現行XD用点数換算表!$E$13))))</f>
        <v>0</v>
      </c>
      <c r="V104" s="12"/>
      <c r="W104" s="8">
        <f>IF(V104="",0,IF(V104="優勝",現行XD用点数換算表!$B$14,IF(V104="準優勝",現行XD用点数換算表!$C$14,IF(V104="ベスト4",現行XD用点数換算表!$D$14,現行XD用点数換算表!$E$14))))</f>
        <v>0</v>
      </c>
      <c r="X104" s="12"/>
      <c r="Y104" s="8">
        <f>IF(X104="",0,IF(X104="優勝",[5]現行XD用点数換算表!$B$15,IF(X104="準優勝",[5]現行XD用点数換算表!$C$15,IF(X104="ベスト4",[5]現行XD用点数換算表!$D$15,IF(X104="ベスト8",[5]現行XD用点数換算表!$E$15,IF(X104="ベスト16",[5]現行XD用点数換算表!$F$15,IF(X104="ベスト32",[5]現行XD用点数換算表!$G$15,"")))))))</f>
        <v>0</v>
      </c>
      <c r="Z104" s="12"/>
      <c r="AA104" s="8">
        <f>IF(Z104="",0,IF(Z104="優勝",現行XD用点数換算表!$B$16,IF(Z104="準優勝",現行XD用点数換算表!$C$16,IF(Z104="ベスト4",現行XD用点数換算表!$D$16,IF(Z104="ベスト8",現行XD用点数換算表!$E$16,IF(Z104="ベスト16",現行XD用点数換算表!$F$16,IF(Z104="ベスト32",現行XD用点数換算表!$G$16,"")))))))</f>
        <v>0</v>
      </c>
      <c r="AB104" s="12"/>
      <c r="AC104" s="8">
        <f>IF(AB104="",0,IF(AB104="優勝",現行XD用点数換算表!$B$17,IF(AB104="準優勝",現行XD用点数換算表!$C$17,IF(AB104="ベスト4",現行XD用点数換算表!$D$17,IF(AB104="ベスト8",現行XD用点数換算表!$E$17,IF(AB104="ベスト16",現行XD用点数換算表!$F$17,IF(AB104="ベスト32",現行XD用点数換算表!$G$17,"")))))))</f>
        <v>0</v>
      </c>
      <c r="AD104" s="12"/>
      <c r="AE104" s="8">
        <f>IF(AD104="",0,IF(AD104="優勝",現行XD用点数換算表!$B$18,IF(AD104="準優勝",現行XD用点数換算表!$C$18,IF(AD104="ベスト4",現行XD用点数換算表!$D$18,IF(AD104="ベスト8",現行XD用点数換算表!$E$18,現行XD用点数換算表!$F$18)))))</f>
        <v>0</v>
      </c>
      <c r="AF104" s="12"/>
      <c r="AG104" s="8">
        <f>IF(AF104="",0,IF(AF104="優勝",現行XD用点数換算表!$B$19,IF(AF104="準優勝",現行XD用点数換算表!$C$19,IF(AF104="ベスト4",現行XD用点数換算表!$D$19,IF(AF104="ベスト8",現行XD用点数換算表!$E$19,現行XD用点数換算表!$F$19)))))</f>
        <v>0</v>
      </c>
      <c r="AH104" s="8">
        <f t="shared" si="4"/>
        <v>0</v>
      </c>
    </row>
    <row r="105" spans="1:34" ht="15" customHeight="1" x14ac:dyDescent="0.55000000000000004">
      <c r="A105" s="12"/>
      <c r="B105" s="12"/>
      <c r="C105" s="12"/>
      <c r="D105" s="12"/>
      <c r="E105" s="12"/>
      <c r="F105" s="12"/>
      <c r="G105" s="13">
        <f>IF(F105="",0,IF(F105="優勝",現行XD用点数換算表!$B$2,IF(F105="準優勝",現行XD用点数換算表!$C$2,IF(F105="ベスト4",現行XD用点数換算表!$D$2,現行XD用点数換算表!$E$2))))</f>
        <v>0</v>
      </c>
      <c r="H105" s="12"/>
      <c r="I105" s="8">
        <f>IF(H105="",0,IF(H105="優勝",現行XD用点数換算表!$B$3,IF(H105="準優勝",現行XD用点数換算表!$C$3,IF(H105="ベスト4",現行XD用点数換算表!$D$3,現行XD用点数換算表!$E$3))))</f>
        <v>0</v>
      </c>
      <c r="J105" s="12"/>
      <c r="K105" s="8">
        <f>IF(J105="",0,IF(J105="優勝",[5]現行XD用点数換算表!$B$4,IF(J105="準優勝",[5]現行XD用点数換算表!$C$4,IF(J105="ベスト4",[5]現行XD用点数換算表!$D$4,IF(J105="ベスト8",[5]現行XD用点数換算表!$E$4,IF(J105="ベスト16",[5]現行XD用点数換算表!$F$4,IF(J105="ベスト32",[5]現行XD用点数換算表!$G$4,"")))))))</f>
        <v>0</v>
      </c>
      <c r="L105" s="12"/>
      <c r="M105" s="8">
        <f>IF(L105="",0,IF(L105="優勝",現行XD用点数換算表!$B$5,IF(L105="準優勝",現行XD用点数換算表!$C$5,IF(L105="ベスト4",現行XD用点数換算表!$D$5,IF(L105="ベスト8",現行XD用点数換算表!$E$5,IF(L105="ベスト16",現行XD用点数換算表!$F$5,IF(L105="ベスト32",現行XD用点数換算表!$G$5,"")))))))</f>
        <v>0</v>
      </c>
      <c r="N105" s="12"/>
      <c r="O105" s="8">
        <f>IF(N105="",0,IF(N105="優勝",現行XD用点数換算表!$B$6,IF(N105="準優勝",現行XD用点数換算表!$C$6,IF(N105="ベスト4",現行XD用点数換算表!$D$6,IF(N105="ベスト8",現行XD用点数換算表!$E$6,IF(N105="ベスト16",現行XD用点数換算表!$F$6,IF(N105="ベスト32",現行XD用点数換算表!$G$6,"")))))))</f>
        <v>0</v>
      </c>
      <c r="P105" s="12"/>
      <c r="Q105" s="8">
        <f>IF(P105="",0,IF(P105="優勝",現行XD用点数換算表!$B$7,IF(P105="準優勝",現行XD用点数換算表!$C$7,IF(P105="ベスト4",現行XD用点数換算表!$D$7,IF(P105="ベスト8",現行XD用点数換算表!$E$7,現行XD用点数換算表!$F$7)))))</f>
        <v>0</v>
      </c>
      <c r="R105" s="12"/>
      <c r="S105" s="8">
        <f>IF(R105="",0,IF(R105="優勝",現行XD用点数換算表!$B$8,IF(R105="準優勝",現行XD用点数換算表!$C$8,IF(R105="ベスト4",現行XD用点数換算表!$D$8,IF(R105="ベスト8",現行XD用点数換算表!$E$8,現行XD用点数換算表!$F$8)))))</f>
        <v>0</v>
      </c>
      <c r="T105" s="12"/>
      <c r="U105" s="14">
        <f>IF(T105="",0,IF(T105="優勝",現行XD用点数換算表!$B$13,IF(T105="準優勝",現行XD用点数換算表!$C$13,IF(T105="ベスト4",現行XD用点数換算表!$D$13,現行XD用点数換算表!$E$13))))</f>
        <v>0</v>
      </c>
      <c r="V105" s="12"/>
      <c r="W105" s="8">
        <f>IF(V105="",0,IF(V105="優勝",現行XD用点数換算表!$B$14,IF(V105="準優勝",現行XD用点数換算表!$C$14,IF(V105="ベスト4",現行XD用点数換算表!$D$14,現行XD用点数換算表!$E$14))))</f>
        <v>0</v>
      </c>
      <c r="X105" s="12"/>
      <c r="Y105" s="8">
        <f>IF(X105="",0,IF(X105="優勝",[5]現行XD用点数換算表!$B$15,IF(X105="準優勝",[5]現行XD用点数換算表!$C$15,IF(X105="ベスト4",[5]現行XD用点数換算表!$D$15,IF(X105="ベスト8",[5]現行XD用点数換算表!$E$15,IF(X105="ベスト16",[5]現行XD用点数換算表!$F$15,IF(X105="ベスト32",[5]現行XD用点数換算表!$G$15,"")))))))</f>
        <v>0</v>
      </c>
      <c r="Z105" s="12"/>
      <c r="AA105" s="8">
        <f>IF(Z105="",0,IF(Z105="優勝",現行XD用点数換算表!$B$16,IF(Z105="準優勝",現行XD用点数換算表!$C$16,IF(Z105="ベスト4",現行XD用点数換算表!$D$16,IF(Z105="ベスト8",現行XD用点数換算表!$E$16,IF(Z105="ベスト16",現行XD用点数換算表!$F$16,IF(Z105="ベスト32",現行XD用点数換算表!$G$16,"")))))))</f>
        <v>0</v>
      </c>
      <c r="AB105" s="12"/>
      <c r="AC105" s="8">
        <f>IF(AB105="",0,IF(AB105="優勝",現行XD用点数換算表!$B$17,IF(AB105="準優勝",現行XD用点数換算表!$C$17,IF(AB105="ベスト4",現行XD用点数換算表!$D$17,IF(AB105="ベスト8",現行XD用点数換算表!$E$17,IF(AB105="ベスト16",現行XD用点数換算表!$F$17,IF(AB105="ベスト32",現行XD用点数換算表!$G$17,"")))))))</f>
        <v>0</v>
      </c>
      <c r="AD105" s="12"/>
      <c r="AE105" s="8">
        <f>IF(AD105="",0,IF(AD105="優勝",現行XD用点数換算表!$B$18,IF(AD105="準優勝",現行XD用点数換算表!$C$18,IF(AD105="ベスト4",現行XD用点数換算表!$D$18,IF(AD105="ベスト8",現行XD用点数換算表!$E$18,現行XD用点数換算表!$F$18)))))</f>
        <v>0</v>
      </c>
      <c r="AF105" s="12"/>
      <c r="AG105" s="8">
        <f>IF(AF105="",0,IF(AF105="優勝",現行XD用点数換算表!$B$19,IF(AF105="準優勝",現行XD用点数換算表!$C$19,IF(AF105="ベスト4",現行XD用点数換算表!$D$19,IF(AF105="ベスト8",現行XD用点数換算表!$E$19,現行XD用点数換算表!$F$19)))))</f>
        <v>0</v>
      </c>
      <c r="AH105" s="8">
        <f t="shared" si="4"/>
        <v>0</v>
      </c>
    </row>
    <row r="106" spans="1:34" ht="15" customHeight="1" x14ac:dyDescent="0.55000000000000004">
      <c r="A106" s="12"/>
      <c r="B106" s="12"/>
      <c r="C106" s="12"/>
      <c r="D106" s="12"/>
      <c r="E106" s="12"/>
      <c r="F106" s="12"/>
      <c r="G106" s="13">
        <f>IF(F106="",0,IF(F106="優勝",現行XD用点数換算表!$B$2,IF(F106="準優勝",現行XD用点数換算表!$C$2,IF(F106="ベスト4",現行XD用点数換算表!$D$2,現行XD用点数換算表!$E$2))))</f>
        <v>0</v>
      </c>
      <c r="H106" s="12"/>
      <c r="I106" s="8">
        <f>IF(H106="",0,IF(H106="優勝",現行XD用点数換算表!$B$3,IF(H106="準優勝",現行XD用点数換算表!$C$3,IF(H106="ベスト4",現行XD用点数換算表!$D$3,現行XD用点数換算表!$E$3))))</f>
        <v>0</v>
      </c>
      <c r="J106" s="12"/>
      <c r="K106" s="8">
        <f>IF(J106="",0,IF(J106="優勝",[5]現行XD用点数換算表!$B$4,IF(J106="準優勝",[5]現行XD用点数換算表!$C$4,IF(J106="ベスト4",[5]現行XD用点数換算表!$D$4,IF(J106="ベスト8",[5]現行XD用点数換算表!$E$4,IF(J106="ベスト16",[5]現行XD用点数換算表!$F$4,IF(J106="ベスト32",[5]現行XD用点数換算表!$G$4,"")))))))</f>
        <v>0</v>
      </c>
      <c r="L106" s="12"/>
      <c r="M106" s="8">
        <f>IF(L106="",0,IF(L106="優勝",現行XD用点数換算表!$B$5,IF(L106="準優勝",現行XD用点数換算表!$C$5,IF(L106="ベスト4",現行XD用点数換算表!$D$5,IF(L106="ベスト8",現行XD用点数換算表!$E$5,IF(L106="ベスト16",現行XD用点数換算表!$F$5,IF(L106="ベスト32",現行XD用点数換算表!$G$5,"")))))))</f>
        <v>0</v>
      </c>
      <c r="N106" s="12"/>
      <c r="O106" s="8">
        <f>IF(N106="",0,IF(N106="優勝",現行XD用点数換算表!$B$6,IF(N106="準優勝",現行XD用点数換算表!$C$6,IF(N106="ベスト4",現行XD用点数換算表!$D$6,IF(N106="ベスト8",現行XD用点数換算表!$E$6,IF(N106="ベスト16",現行XD用点数換算表!$F$6,IF(N106="ベスト32",現行XD用点数換算表!$G$6,"")))))))</f>
        <v>0</v>
      </c>
      <c r="P106" s="12"/>
      <c r="Q106" s="8">
        <f>IF(P106="",0,IF(P106="優勝",現行XD用点数換算表!$B$7,IF(P106="準優勝",現行XD用点数換算表!$C$7,IF(P106="ベスト4",現行XD用点数換算表!$D$7,IF(P106="ベスト8",現行XD用点数換算表!$E$7,現行XD用点数換算表!$F$7)))))</f>
        <v>0</v>
      </c>
      <c r="R106" s="12"/>
      <c r="S106" s="8">
        <f>IF(R106="",0,IF(R106="優勝",現行XD用点数換算表!$B$8,IF(R106="準優勝",現行XD用点数換算表!$C$8,IF(R106="ベスト4",現行XD用点数換算表!$D$8,IF(R106="ベスト8",現行XD用点数換算表!$E$8,現行XD用点数換算表!$F$8)))))</f>
        <v>0</v>
      </c>
      <c r="T106" s="12"/>
      <c r="U106" s="14">
        <f>IF(T106="",0,IF(T106="優勝",現行XD用点数換算表!$B$13,IF(T106="準優勝",現行XD用点数換算表!$C$13,IF(T106="ベスト4",現行XD用点数換算表!$D$13,現行XD用点数換算表!$E$13))))</f>
        <v>0</v>
      </c>
      <c r="V106" s="12"/>
      <c r="W106" s="8">
        <f>IF(V106="",0,IF(V106="優勝",現行XD用点数換算表!$B$14,IF(V106="準優勝",現行XD用点数換算表!$C$14,IF(V106="ベスト4",現行XD用点数換算表!$D$14,現行XD用点数換算表!$E$14))))</f>
        <v>0</v>
      </c>
      <c r="X106" s="12"/>
      <c r="Y106" s="8">
        <f>IF(X106="",0,IF(X106="優勝",[5]現行XD用点数換算表!$B$15,IF(X106="準優勝",[5]現行XD用点数換算表!$C$15,IF(X106="ベスト4",[5]現行XD用点数換算表!$D$15,IF(X106="ベスト8",[5]現行XD用点数換算表!$E$15,IF(X106="ベスト16",[5]現行XD用点数換算表!$F$15,IF(X106="ベスト32",[5]現行XD用点数換算表!$G$15,"")))))))</f>
        <v>0</v>
      </c>
      <c r="Z106" s="12"/>
      <c r="AA106" s="8">
        <f>IF(Z106="",0,IF(Z106="優勝",現行XD用点数換算表!$B$16,IF(Z106="準優勝",現行XD用点数換算表!$C$16,IF(Z106="ベスト4",現行XD用点数換算表!$D$16,IF(Z106="ベスト8",現行XD用点数換算表!$E$16,IF(Z106="ベスト16",現行XD用点数換算表!$F$16,IF(Z106="ベスト32",現行XD用点数換算表!$G$16,"")))))))</f>
        <v>0</v>
      </c>
      <c r="AB106" s="12"/>
      <c r="AC106" s="8">
        <f>IF(AB106="",0,IF(AB106="優勝",現行XD用点数換算表!$B$17,IF(AB106="準優勝",現行XD用点数換算表!$C$17,IF(AB106="ベスト4",現行XD用点数換算表!$D$17,IF(AB106="ベスト8",現行XD用点数換算表!$E$17,IF(AB106="ベスト16",現行XD用点数換算表!$F$17,IF(AB106="ベスト32",現行XD用点数換算表!$G$17,"")))))))</f>
        <v>0</v>
      </c>
      <c r="AD106" s="12"/>
      <c r="AE106" s="8">
        <f>IF(AD106="",0,IF(AD106="優勝",現行XD用点数換算表!$B$18,IF(AD106="準優勝",現行XD用点数換算表!$C$18,IF(AD106="ベスト4",現行XD用点数換算表!$D$18,IF(AD106="ベスト8",現行XD用点数換算表!$E$18,現行XD用点数換算表!$F$18)))))</f>
        <v>0</v>
      </c>
      <c r="AF106" s="12"/>
      <c r="AG106" s="8">
        <f>IF(AF106="",0,IF(AF106="優勝",現行XD用点数換算表!$B$19,IF(AF106="準優勝",現行XD用点数換算表!$C$19,IF(AF106="ベスト4",現行XD用点数換算表!$D$19,IF(AF106="ベスト8",現行XD用点数換算表!$E$19,現行XD用点数換算表!$F$19)))))</f>
        <v>0</v>
      </c>
      <c r="AH106" s="8">
        <f t="shared" si="4"/>
        <v>0</v>
      </c>
    </row>
    <row r="107" spans="1:34" ht="15" customHeight="1" x14ac:dyDescent="0.55000000000000004">
      <c r="A107" s="12"/>
      <c r="B107" s="12"/>
      <c r="C107" s="12"/>
      <c r="D107" s="12"/>
      <c r="E107" s="12"/>
      <c r="F107" s="12"/>
      <c r="G107" s="13">
        <f>IF(F107="",0,IF(F107="優勝",現行XD用点数換算表!$B$2,IF(F107="準優勝",現行XD用点数換算表!$C$2,IF(F107="ベスト4",現行XD用点数換算表!$D$2,現行XD用点数換算表!$E$2))))</f>
        <v>0</v>
      </c>
      <c r="H107" s="12"/>
      <c r="I107" s="8">
        <f>IF(H107="",0,IF(H107="優勝",現行XD用点数換算表!$B$3,IF(H107="準優勝",現行XD用点数換算表!$C$3,IF(H107="ベスト4",現行XD用点数換算表!$D$3,現行XD用点数換算表!$E$3))))</f>
        <v>0</v>
      </c>
      <c r="J107" s="12"/>
      <c r="K107" s="8">
        <f>IF(J107="",0,IF(J107="優勝",[5]現行XD用点数換算表!$B$4,IF(J107="準優勝",[5]現行XD用点数換算表!$C$4,IF(J107="ベスト4",[5]現行XD用点数換算表!$D$4,IF(J107="ベスト8",[5]現行XD用点数換算表!$E$4,IF(J107="ベスト16",[5]現行XD用点数換算表!$F$4,IF(J107="ベスト32",[5]現行XD用点数換算表!$G$4,"")))))))</f>
        <v>0</v>
      </c>
      <c r="L107" s="12"/>
      <c r="M107" s="8">
        <f>IF(L107="",0,IF(L107="優勝",現行XD用点数換算表!$B$5,IF(L107="準優勝",現行XD用点数換算表!$C$5,IF(L107="ベスト4",現行XD用点数換算表!$D$5,IF(L107="ベスト8",現行XD用点数換算表!$E$5,IF(L107="ベスト16",現行XD用点数換算表!$F$5,IF(L107="ベスト32",現行XD用点数換算表!$G$5,"")))))))</f>
        <v>0</v>
      </c>
      <c r="N107" s="12"/>
      <c r="O107" s="8">
        <f>IF(N107="",0,IF(N107="優勝",現行XD用点数換算表!$B$6,IF(N107="準優勝",現行XD用点数換算表!$C$6,IF(N107="ベスト4",現行XD用点数換算表!$D$6,IF(N107="ベスト8",現行XD用点数換算表!$E$6,IF(N107="ベスト16",現行XD用点数換算表!$F$6,IF(N107="ベスト32",現行XD用点数換算表!$G$6,"")))))))</f>
        <v>0</v>
      </c>
      <c r="P107" s="12"/>
      <c r="Q107" s="8">
        <f>IF(P107="",0,IF(P107="優勝",現行XD用点数換算表!$B$7,IF(P107="準優勝",現行XD用点数換算表!$C$7,IF(P107="ベスト4",現行XD用点数換算表!$D$7,IF(P107="ベスト8",現行XD用点数換算表!$E$7,現行XD用点数換算表!$F$7)))))</f>
        <v>0</v>
      </c>
      <c r="R107" s="12"/>
      <c r="S107" s="8">
        <f>IF(R107="",0,IF(R107="優勝",現行XD用点数換算表!$B$8,IF(R107="準優勝",現行XD用点数換算表!$C$8,IF(R107="ベスト4",現行XD用点数換算表!$D$8,IF(R107="ベスト8",現行XD用点数換算表!$E$8,現行XD用点数換算表!$F$8)))))</f>
        <v>0</v>
      </c>
      <c r="T107" s="12"/>
      <c r="U107" s="14">
        <f>IF(T107="",0,IF(T107="優勝",現行XD用点数換算表!$B$13,IF(T107="準優勝",現行XD用点数換算表!$C$13,IF(T107="ベスト4",現行XD用点数換算表!$D$13,現行XD用点数換算表!$E$13))))</f>
        <v>0</v>
      </c>
      <c r="V107" s="12"/>
      <c r="W107" s="8">
        <f>IF(V107="",0,IF(V107="優勝",現行XD用点数換算表!$B$14,IF(V107="準優勝",現行XD用点数換算表!$C$14,IF(V107="ベスト4",現行XD用点数換算表!$D$14,現行XD用点数換算表!$E$14))))</f>
        <v>0</v>
      </c>
      <c r="X107" s="12"/>
      <c r="Y107" s="8">
        <f>IF(X107="",0,IF(X107="優勝",[5]現行XD用点数換算表!$B$15,IF(X107="準優勝",[5]現行XD用点数換算表!$C$15,IF(X107="ベスト4",[5]現行XD用点数換算表!$D$15,IF(X107="ベスト8",[5]現行XD用点数換算表!$E$15,IF(X107="ベスト16",[5]現行XD用点数換算表!$F$15,IF(X107="ベスト32",[5]現行XD用点数換算表!$G$15,"")))))))</f>
        <v>0</v>
      </c>
      <c r="Z107" s="12"/>
      <c r="AA107" s="8">
        <f>IF(Z107="",0,IF(Z107="優勝",現行XD用点数換算表!$B$16,IF(Z107="準優勝",現行XD用点数換算表!$C$16,IF(Z107="ベスト4",現行XD用点数換算表!$D$16,IF(Z107="ベスト8",現行XD用点数換算表!$E$16,IF(Z107="ベスト16",現行XD用点数換算表!$F$16,IF(Z107="ベスト32",現行XD用点数換算表!$G$16,"")))))))</f>
        <v>0</v>
      </c>
      <c r="AB107" s="12"/>
      <c r="AC107" s="8">
        <f>IF(AB107="",0,IF(AB107="優勝",現行XD用点数換算表!$B$17,IF(AB107="準優勝",現行XD用点数換算表!$C$17,IF(AB107="ベスト4",現行XD用点数換算表!$D$17,IF(AB107="ベスト8",現行XD用点数換算表!$E$17,IF(AB107="ベスト16",現行XD用点数換算表!$F$17,IF(AB107="ベスト32",現行XD用点数換算表!$G$17,"")))))))</f>
        <v>0</v>
      </c>
      <c r="AD107" s="12"/>
      <c r="AE107" s="8">
        <f>IF(AD107="",0,IF(AD107="優勝",現行XD用点数換算表!$B$18,IF(AD107="準優勝",現行XD用点数換算表!$C$18,IF(AD107="ベスト4",現行XD用点数換算表!$D$18,IF(AD107="ベスト8",現行XD用点数換算表!$E$18,現行XD用点数換算表!$F$18)))))</f>
        <v>0</v>
      </c>
      <c r="AF107" s="12"/>
      <c r="AG107" s="8">
        <f>IF(AF107="",0,IF(AF107="優勝",現行XD用点数換算表!$B$19,IF(AF107="準優勝",現行XD用点数換算表!$C$19,IF(AF107="ベスト4",現行XD用点数換算表!$D$19,IF(AF107="ベスト8",現行XD用点数換算表!$E$19,現行XD用点数換算表!$F$19)))))</f>
        <v>0</v>
      </c>
      <c r="AH107" s="8">
        <f t="shared" si="4"/>
        <v>0</v>
      </c>
    </row>
    <row r="108" spans="1:34" ht="15" customHeight="1" x14ac:dyDescent="0.55000000000000004">
      <c r="A108" s="12"/>
      <c r="B108" s="12"/>
      <c r="C108" s="12"/>
      <c r="D108" s="12"/>
      <c r="E108" s="12"/>
      <c r="F108" s="12"/>
      <c r="G108" s="13">
        <f>IF(F108="",0,IF(F108="優勝",現行XD用点数換算表!$B$2,IF(F108="準優勝",現行XD用点数換算表!$C$2,IF(F108="ベスト4",現行XD用点数換算表!$D$2,現行XD用点数換算表!$E$2))))</f>
        <v>0</v>
      </c>
      <c r="H108" s="12"/>
      <c r="I108" s="8">
        <f>IF(H108="",0,IF(H108="優勝",現行XD用点数換算表!$B$3,IF(H108="準優勝",現行XD用点数換算表!$C$3,IF(H108="ベスト4",現行XD用点数換算表!$D$3,現行XD用点数換算表!$E$3))))</f>
        <v>0</v>
      </c>
      <c r="J108" s="12"/>
      <c r="K108" s="8">
        <f>IF(J108="",0,IF(J108="優勝",[5]現行XD用点数換算表!$B$4,IF(J108="準優勝",[5]現行XD用点数換算表!$C$4,IF(J108="ベスト4",[5]現行XD用点数換算表!$D$4,IF(J108="ベスト8",[5]現行XD用点数換算表!$E$4,IF(J108="ベスト16",[5]現行XD用点数換算表!$F$4,IF(J108="ベスト32",[5]現行XD用点数換算表!$G$4,"")))))))</f>
        <v>0</v>
      </c>
      <c r="L108" s="12"/>
      <c r="M108" s="8">
        <f>IF(L108="",0,IF(L108="優勝",現行XD用点数換算表!$B$5,IF(L108="準優勝",現行XD用点数換算表!$C$5,IF(L108="ベスト4",現行XD用点数換算表!$D$5,IF(L108="ベスト8",現行XD用点数換算表!$E$5,IF(L108="ベスト16",現行XD用点数換算表!$F$5,IF(L108="ベスト32",現行XD用点数換算表!$G$5,"")))))))</f>
        <v>0</v>
      </c>
      <c r="N108" s="12"/>
      <c r="O108" s="8">
        <f>IF(N108="",0,IF(N108="優勝",現行XD用点数換算表!$B$6,IF(N108="準優勝",現行XD用点数換算表!$C$6,IF(N108="ベスト4",現行XD用点数換算表!$D$6,IF(N108="ベスト8",現行XD用点数換算表!$E$6,IF(N108="ベスト16",現行XD用点数換算表!$F$6,IF(N108="ベスト32",現行XD用点数換算表!$G$6,"")))))))</f>
        <v>0</v>
      </c>
      <c r="P108" s="12"/>
      <c r="Q108" s="8">
        <f>IF(P108="",0,IF(P108="優勝",現行XD用点数換算表!$B$7,IF(P108="準優勝",現行XD用点数換算表!$C$7,IF(P108="ベスト4",現行XD用点数換算表!$D$7,IF(P108="ベスト8",現行XD用点数換算表!$E$7,現行XD用点数換算表!$F$7)))))</f>
        <v>0</v>
      </c>
      <c r="R108" s="12"/>
      <c r="S108" s="8">
        <f>IF(R108="",0,IF(R108="優勝",現行XD用点数換算表!$B$8,IF(R108="準優勝",現行XD用点数換算表!$C$8,IF(R108="ベスト4",現行XD用点数換算表!$D$8,IF(R108="ベスト8",現行XD用点数換算表!$E$8,現行XD用点数換算表!$F$8)))))</f>
        <v>0</v>
      </c>
      <c r="T108" s="12"/>
      <c r="U108" s="14">
        <f>IF(T108="",0,IF(T108="優勝",現行XD用点数換算表!$B$13,IF(T108="準優勝",現行XD用点数換算表!$C$13,IF(T108="ベスト4",現行XD用点数換算表!$D$13,現行XD用点数換算表!$E$13))))</f>
        <v>0</v>
      </c>
      <c r="V108" s="12"/>
      <c r="W108" s="8">
        <f>IF(V108="",0,IF(V108="優勝",現行XD用点数換算表!$B$14,IF(V108="準優勝",現行XD用点数換算表!$C$14,IF(V108="ベスト4",現行XD用点数換算表!$D$14,現行XD用点数換算表!$E$14))))</f>
        <v>0</v>
      </c>
      <c r="X108" s="12"/>
      <c r="Y108" s="8">
        <f>IF(X108="",0,IF(X108="優勝",[5]現行XD用点数換算表!$B$15,IF(X108="準優勝",[5]現行XD用点数換算表!$C$15,IF(X108="ベスト4",[5]現行XD用点数換算表!$D$15,IF(X108="ベスト8",[5]現行XD用点数換算表!$E$15,IF(X108="ベスト16",[5]現行XD用点数換算表!$F$15,IF(X108="ベスト32",[5]現行XD用点数換算表!$G$15,"")))))))</f>
        <v>0</v>
      </c>
      <c r="Z108" s="12"/>
      <c r="AA108" s="8">
        <f>IF(Z108="",0,IF(Z108="優勝",現行XD用点数換算表!$B$16,IF(Z108="準優勝",現行XD用点数換算表!$C$16,IF(Z108="ベスト4",現行XD用点数換算表!$D$16,IF(Z108="ベスト8",現行XD用点数換算表!$E$16,IF(Z108="ベスト16",現行XD用点数換算表!$F$16,IF(Z108="ベスト32",現行XD用点数換算表!$G$16,"")))))))</f>
        <v>0</v>
      </c>
      <c r="AB108" s="12"/>
      <c r="AC108" s="8">
        <f>IF(AB108="",0,IF(AB108="優勝",現行XD用点数換算表!$B$17,IF(AB108="準優勝",現行XD用点数換算表!$C$17,IF(AB108="ベスト4",現行XD用点数換算表!$D$17,IF(AB108="ベスト8",現行XD用点数換算表!$E$17,IF(AB108="ベスト16",現行XD用点数換算表!$F$17,IF(AB108="ベスト32",現行XD用点数換算表!$G$17,"")))))))</f>
        <v>0</v>
      </c>
      <c r="AD108" s="12"/>
      <c r="AE108" s="8">
        <f>IF(AD108="",0,IF(AD108="優勝",現行XD用点数換算表!$B$18,IF(AD108="準優勝",現行XD用点数換算表!$C$18,IF(AD108="ベスト4",現行XD用点数換算表!$D$18,IF(AD108="ベスト8",現行XD用点数換算表!$E$18,現行XD用点数換算表!$F$18)))))</f>
        <v>0</v>
      </c>
      <c r="AF108" s="12"/>
      <c r="AG108" s="8">
        <f>IF(AF108="",0,IF(AF108="優勝",現行XD用点数換算表!$B$19,IF(AF108="準優勝",現行XD用点数換算表!$C$19,IF(AF108="ベスト4",現行XD用点数換算表!$D$19,IF(AF108="ベスト8",現行XD用点数換算表!$E$19,現行XD用点数換算表!$F$19)))))</f>
        <v>0</v>
      </c>
      <c r="AH108" s="8">
        <f t="shared" si="4"/>
        <v>0</v>
      </c>
    </row>
    <row r="109" spans="1:34" ht="15" customHeight="1" x14ac:dyDescent="0.55000000000000004">
      <c r="A109" s="12"/>
      <c r="B109" s="12"/>
      <c r="C109" s="12"/>
      <c r="D109" s="12"/>
      <c r="E109" s="12"/>
      <c r="F109" s="12"/>
      <c r="G109" s="13">
        <f>IF(F109="",0,IF(F109="優勝",現行XD用点数換算表!$B$2,IF(F109="準優勝",現行XD用点数換算表!$C$2,IF(F109="ベスト4",現行XD用点数換算表!$D$2,現行XD用点数換算表!$E$2))))</f>
        <v>0</v>
      </c>
      <c r="H109" s="12"/>
      <c r="I109" s="8">
        <f>IF(H109="",0,IF(H109="優勝",現行XD用点数換算表!$B$3,IF(H109="準優勝",現行XD用点数換算表!$C$3,IF(H109="ベスト4",現行XD用点数換算表!$D$3,現行XD用点数換算表!$E$3))))</f>
        <v>0</v>
      </c>
      <c r="J109" s="12"/>
      <c r="K109" s="8">
        <f>IF(J109="",0,IF(J109="優勝",[5]現行XD用点数換算表!$B$4,IF(J109="準優勝",[5]現行XD用点数換算表!$C$4,IF(J109="ベスト4",[5]現行XD用点数換算表!$D$4,IF(J109="ベスト8",[5]現行XD用点数換算表!$E$4,IF(J109="ベスト16",[5]現行XD用点数換算表!$F$4,IF(J109="ベスト32",[5]現行XD用点数換算表!$G$4,"")))))))</f>
        <v>0</v>
      </c>
      <c r="L109" s="12"/>
      <c r="M109" s="8">
        <f>IF(L109="",0,IF(L109="優勝",現行XD用点数換算表!$B$5,IF(L109="準優勝",現行XD用点数換算表!$C$5,IF(L109="ベスト4",現行XD用点数換算表!$D$5,IF(L109="ベスト8",現行XD用点数換算表!$E$5,IF(L109="ベスト16",現行XD用点数換算表!$F$5,IF(L109="ベスト32",現行XD用点数換算表!$G$5,"")))))))</f>
        <v>0</v>
      </c>
      <c r="N109" s="12"/>
      <c r="O109" s="8">
        <f>IF(N109="",0,IF(N109="優勝",現行XD用点数換算表!$B$6,IF(N109="準優勝",現行XD用点数換算表!$C$6,IF(N109="ベスト4",現行XD用点数換算表!$D$6,IF(N109="ベスト8",現行XD用点数換算表!$E$6,IF(N109="ベスト16",現行XD用点数換算表!$F$6,IF(N109="ベスト32",現行XD用点数換算表!$G$6,"")))))))</f>
        <v>0</v>
      </c>
      <c r="P109" s="12"/>
      <c r="Q109" s="8">
        <f>IF(P109="",0,IF(P109="優勝",現行XD用点数換算表!$B$7,IF(P109="準優勝",現行XD用点数換算表!$C$7,IF(P109="ベスト4",現行XD用点数換算表!$D$7,IF(P109="ベスト8",現行XD用点数換算表!$E$7,現行XD用点数換算表!$F$7)))))</f>
        <v>0</v>
      </c>
      <c r="R109" s="12"/>
      <c r="S109" s="8">
        <f>IF(R109="",0,IF(R109="優勝",現行XD用点数換算表!$B$8,IF(R109="準優勝",現行XD用点数換算表!$C$8,IF(R109="ベスト4",現行XD用点数換算表!$D$8,IF(R109="ベスト8",現行XD用点数換算表!$E$8,現行XD用点数換算表!$F$8)))))</f>
        <v>0</v>
      </c>
      <c r="T109" s="12"/>
      <c r="U109" s="14">
        <f>IF(T109="",0,IF(T109="優勝",現行XD用点数換算表!$B$13,IF(T109="準優勝",現行XD用点数換算表!$C$13,IF(T109="ベスト4",現行XD用点数換算表!$D$13,現行XD用点数換算表!$E$13))))</f>
        <v>0</v>
      </c>
      <c r="V109" s="12"/>
      <c r="W109" s="8">
        <f>IF(V109="",0,IF(V109="優勝",現行XD用点数換算表!$B$14,IF(V109="準優勝",現行XD用点数換算表!$C$14,IF(V109="ベスト4",現行XD用点数換算表!$D$14,現行XD用点数換算表!$E$14))))</f>
        <v>0</v>
      </c>
      <c r="X109" s="12"/>
      <c r="Y109" s="8">
        <f>IF(X109="",0,IF(X109="優勝",[5]現行XD用点数換算表!$B$15,IF(X109="準優勝",[5]現行XD用点数換算表!$C$15,IF(X109="ベスト4",[5]現行XD用点数換算表!$D$15,IF(X109="ベスト8",[5]現行XD用点数換算表!$E$15,IF(X109="ベスト16",[5]現行XD用点数換算表!$F$15,IF(X109="ベスト32",[5]現行XD用点数換算表!$G$15,"")))))))</f>
        <v>0</v>
      </c>
      <c r="Z109" s="12"/>
      <c r="AA109" s="8">
        <f>IF(Z109="",0,IF(Z109="優勝",現行XD用点数換算表!$B$16,IF(Z109="準優勝",現行XD用点数換算表!$C$16,IF(Z109="ベスト4",現行XD用点数換算表!$D$16,IF(Z109="ベスト8",現行XD用点数換算表!$E$16,IF(Z109="ベスト16",現行XD用点数換算表!$F$16,IF(Z109="ベスト32",現行XD用点数換算表!$G$16,"")))))))</f>
        <v>0</v>
      </c>
      <c r="AB109" s="12"/>
      <c r="AC109" s="8">
        <f>IF(AB109="",0,IF(AB109="優勝",現行XD用点数換算表!$B$17,IF(AB109="準優勝",現行XD用点数換算表!$C$17,IF(AB109="ベスト4",現行XD用点数換算表!$D$17,IF(AB109="ベスト8",現行XD用点数換算表!$E$17,IF(AB109="ベスト16",現行XD用点数換算表!$F$17,IF(AB109="ベスト32",現行XD用点数換算表!$G$17,"")))))))</f>
        <v>0</v>
      </c>
      <c r="AD109" s="12"/>
      <c r="AE109" s="8">
        <f>IF(AD109="",0,IF(AD109="優勝",現行XD用点数換算表!$B$18,IF(AD109="準優勝",現行XD用点数換算表!$C$18,IF(AD109="ベスト4",現行XD用点数換算表!$D$18,IF(AD109="ベスト8",現行XD用点数換算表!$E$18,現行XD用点数換算表!$F$18)))))</f>
        <v>0</v>
      </c>
      <c r="AF109" s="12"/>
      <c r="AG109" s="8">
        <f>IF(AF109="",0,IF(AF109="優勝",現行XD用点数換算表!$B$19,IF(AF109="準優勝",現行XD用点数換算表!$C$19,IF(AF109="ベスト4",現行XD用点数換算表!$D$19,IF(AF109="ベスト8",現行XD用点数換算表!$E$19,現行XD用点数換算表!$F$19)))))</f>
        <v>0</v>
      </c>
      <c r="AH109" s="8">
        <f t="shared" si="4"/>
        <v>0</v>
      </c>
    </row>
    <row r="110" spans="1:34" ht="15" customHeight="1" x14ac:dyDescent="0.55000000000000004">
      <c r="A110" s="12"/>
      <c r="B110" s="12"/>
      <c r="C110" s="12"/>
      <c r="D110" s="12"/>
      <c r="E110" s="12"/>
      <c r="F110" s="12"/>
      <c r="G110" s="13">
        <f>IF(F110="",0,IF(F110="優勝",現行XD用点数換算表!$B$2,IF(F110="準優勝",現行XD用点数換算表!$C$2,IF(F110="ベスト4",現行XD用点数換算表!$D$2,現行XD用点数換算表!$E$2))))</f>
        <v>0</v>
      </c>
      <c r="H110" s="12"/>
      <c r="I110" s="8">
        <f>IF(H110="",0,IF(H110="優勝",現行XD用点数換算表!$B$3,IF(H110="準優勝",現行XD用点数換算表!$C$3,IF(H110="ベスト4",現行XD用点数換算表!$D$3,現行XD用点数換算表!$E$3))))</f>
        <v>0</v>
      </c>
      <c r="J110" s="12"/>
      <c r="K110" s="8">
        <f>IF(J110="",0,IF(J110="優勝",[5]現行XD用点数換算表!$B$4,IF(J110="準優勝",[5]現行XD用点数換算表!$C$4,IF(J110="ベスト4",[5]現行XD用点数換算表!$D$4,IF(J110="ベスト8",[5]現行XD用点数換算表!$E$4,IF(J110="ベスト16",[5]現行XD用点数換算表!$F$4,IF(J110="ベスト32",[5]現行XD用点数換算表!$G$4,"")))))))</f>
        <v>0</v>
      </c>
      <c r="L110" s="12"/>
      <c r="M110" s="8">
        <f>IF(L110="",0,IF(L110="優勝",現行XD用点数換算表!$B$5,IF(L110="準優勝",現行XD用点数換算表!$C$5,IF(L110="ベスト4",現行XD用点数換算表!$D$5,IF(L110="ベスト8",現行XD用点数換算表!$E$5,IF(L110="ベスト16",現行XD用点数換算表!$F$5,IF(L110="ベスト32",現行XD用点数換算表!$G$5,"")))))))</f>
        <v>0</v>
      </c>
      <c r="N110" s="12"/>
      <c r="O110" s="8">
        <f>IF(N110="",0,IF(N110="優勝",現行XD用点数換算表!$B$6,IF(N110="準優勝",現行XD用点数換算表!$C$6,IF(N110="ベスト4",現行XD用点数換算表!$D$6,IF(N110="ベスト8",現行XD用点数換算表!$E$6,IF(N110="ベスト16",現行XD用点数換算表!$F$6,IF(N110="ベスト32",現行XD用点数換算表!$G$6,"")))))))</f>
        <v>0</v>
      </c>
      <c r="P110" s="12"/>
      <c r="Q110" s="8">
        <f>IF(P110="",0,IF(P110="優勝",現行XD用点数換算表!$B$7,IF(P110="準優勝",現行XD用点数換算表!$C$7,IF(P110="ベスト4",現行XD用点数換算表!$D$7,IF(P110="ベスト8",現行XD用点数換算表!$E$7,現行XD用点数換算表!$F$7)))))</f>
        <v>0</v>
      </c>
      <c r="R110" s="12"/>
      <c r="S110" s="8">
        <f>IF(R110="",0,IF(R110="優勝",現行XD用点数換算表!$B$8,IF(R110="準優勝",現行XD用点数換算表!$C$8,IF(R110="ベスト4",現行XD用点数換算表!$D$8,IF(R110="ベスト8",現行XD用点数換算表!$E$8,現行XD用点数換算表!$F$8)))))</f>
        <v>0</v>
      </c>
      <c r="T110" s="12"/>
      <c r="U110" s="14">
        <f>IF(T110="",0,IF(T110="優勝",現行XD用点数換算表!$B$13,IF(T110="準優勝",現行XD用点数換算表!$C$13,IF(T110="ベスト4",現行XD用点数換算表!$D$13,現行XD用点数換算表!$E$13))))</f>
        <v>0</v>
      </c>
      <c r="V110" s="12"/>
      <c r="W110" s="8">
        <f>IF(V110="",0,IF(V110="優勝",現行XD用点数換算表!$B$14,IF(V110="準優勝",現行XD用点数換算表!$C$14,IF(V110="ベスト4",現行XD用点数換算表!$D$14,現行XD用点数換算表!$E$14))))</f>
        <v>0</v>
      </c>
      <c r="X110" s="12"/>
      <c r="Y110" s="8">
        <f>IF(X110="",0,IF(X110="優勝",[5]現行XD用点数換算表!$B$15,IF(X110="準優勝",[5]現行XD用点数換算表!$C$15,IF(X110="ベスト4",[5]現行XD用点数換算表!$D$15,IF(X110="ベスト8",[5]現行XD用点数換算表!$E$15,IF(X110="ベスト16",[5]現行XD用点数換算表!$F$15,IF(X110="ベスト32",[5]現行XD用点数換算表!$G$15,"")))))))</f>
        <v>0</v>
      </c>
      <c r="Z110" s="12"/>
      <c r="AA110" s="8">
        <f>IF(Z110="",0,IF(Z110="優勝",現行XD用点数換算表!$B$16,IF(Z110="準優勝",現行XD用点数換算表!$C$16,IF(Z110="ベスト4",現行XD用点数換算表!$D$16,IF(Z110="ベスト8",現行XD用点数換算表!$E$16,IF(Z110="ベスト16",現行XD用点数換算表!$F$16,IF(Z110="ベスト32",現行XD用点数換算表!$G$16,"")))))))</f>
        <v>0</v>
      </c>
      <c r="AB110" s="12"/>
      <c r="AC110" s="8">
        <f>IF(AB110="",0,IF(AB110="優勝",現行XD用点数換算表!$B$17,IF(AB110="準優勝",現行XD用点数換算表!$C$17,IF(AB110="ベスト4",現行XD用点数換算表!$D$17,IF(AB110="ベスト8",現行XD用点数換算表!$E$17,IF(AB110="ベスト16",現行XD用点数換算表!$F$17,IF(AB110="ベスト32",現行XD用点数換算表!$G$17,"")))))))</f>
        <v>0</v>
      </c>
      <c r="AD110" s="12"/>
      <c r="AE110" s="8">
        <f>IF(AD110="",0,IF(AD110="優勝",現行XD用点数換算表!$B$18,IF(AD110="準優勝",現行XD用点数換算表!$C$18,IF(AD110="ベスト4",現行XD用点数換算表!$D$18,IF(AD110="ベスト8",現行XD用点数換算表!$E$18,現行XD用点数換算表!$F$18)))))</f>
        <v>0</v>
      </c>
      <c r="AF110" s="12"/>
      <c r="AG110" s="8">
        <f>IF(AF110="",0,IF(AF110="優勝",現行XD用点数換算表!$B$19,IF(AF110="準優勝",現行XD用点数換算表!$C$19,IF(AF110="ベスト4",現行XD用点数換算表!$D$19,IF(AF110="ベスト8",現行XD用点数換算表!$E$19,現行XD用点数換算表!$F$19)))))</f>
        <v>0</v>
      </c>
      <c r="AH110" s="8">
        <f t="shared" si="4"/>
        <v>0</v>
      </c>
    </row>
    <row r="111" spans="1:34" ht="15" customHeight="1" x14ac:dyDescent="0.55000000000000004">
      <c r="A111" s="12"/>
      <c r="B111" s="12"/>
      <c r="C111" s="12"/>
      <c r="D111" s="12"/>
      <c r="E111" s="12"/>
      <c r="F111" s="12"/>
      <c r="G111" s="13">
        <f>IF(F111="",0,IF(F111="優勝",現行XD用点数換算表!$B$2,IF(F111="準優勝",現行XD用点数換算表!$C$2,IF(F111="ベスト4",現行XD用点数換算表!$D$2,現行XD用点数換算表!$E$2))))</f>
        <v>0</v>
      </c>
      <c r="H111" s="12"/>
      <c r="I111" s="8">
        <f>IF(H111="",0,IF(H111="優勝",現行XD用点数換算表!$B$3,IF(H111="準優勝",現行XD用点数換算表!$C$3,IF(H111="ベスト4",現行XD用点数換算表!$D$3,現行XD用点数換算表!$E$3))))</f>
        <v>0</v>
      </c>
      <c r="J111" s="12"/>
      <c r="K111" s="8">
        <f>IF(J111="",0,IF(J111="優勝",[5]現行XD用点数換算表!$B$4,IF(J111="準優勝",[5]現行XD用点数換算表!$C$4,IF(J111="ベスト4",[5]現行XD用点数換算表!$D$4,IF(J111="ベスト8",[5]現行XD用点数換算表!$E$4,IF(J111="ベスト16",[5]現行XD用点数換算表!$F$4,IF(J111="ベスト32",[5]現行XD用点数換算表!$G$4,"")))))))</f>
        <v>0</v>
      </c>
      <c r="L111" s="12"/>
      <c r="M111" s="8">
        <f>IF(L111="",0,IF(L111="優勝",現行XD用点数換算表!$B$5,IF(L111="準優勝",現行XD用点数換算表!$C$5,IF(L111="ベスト4",現行XD用点数換算表!$D$5,IF(L111="ベスト8",現行XD用点数換算表!$E$5,IF(L111="ベスト16",現行XD用点数換算表!$F$5,IF(L111="ベスト32",現行XD用点数換算表!$G$5,"")))))))</f>
        <v>0</v>
      </c>
      <c r="N111" s="12"/>
      <c r="O111" s="8">
        <f>IF(N111="",0,IF(N111="優勝",現行XD用点数換算表!$B$6,IF(N111="準優勝",現行XD用点数換算表!$C$6,IF(N111="ベスト4",現行XD用点数換算表!$D$6,IF(N111="ベスト8",現行XD用点数換算表!$E$6,IF(N111="ベスト16",現行XD用点数換算表!$F$6,IF(N111="ベスト32",現行XD用点数換算表!$G$6,"")))))))</f>
        <v>0</v>
      </c>
      <c r="P111" s="12"/>
      <c r="Q111" s="8">
        <f>IF(P111="",0,IF(P111="優勝",現行XD用点数換算表!$B$7,IF(P111="準優勝",現行XD用点数換算表!$C$7,IF(P111="ベスト4",現行XD用点数換算表!$D$7,IF(P111="ベスト8",現行XD用点数換算表!$E$7,現行XD用点数換算表!$F$7)))))</f>
        <v>0</v>
      </c>
      <c r="R111" s="12"/>
      <c r="S111" s="8">
        <f>IF(R111="",0,IF(R111="優勝",現行XD用点数換算表!$B$8,IF(R111="準優勝",現行XD用点数換算表!$C$8,IF(R111="ベスト4",現行XD用点数換算表!$D$8,IF(R111="ベスト8",現行XD用点数換算表!$E$8,現行XD用点数換算表!$F$8)))))</f>
        <v>0</v>
      </c>
      <c r="T111" s="12"/>
      <c r="U111" s="14">
        <f>IF(T111="",0,IF(T111="優勝",現行XD用点数換算表!$B$13,IF(T111="準優勝",現行XD用点数換算表!$C$13,IF(T111="ベスト4",現行XD用点数換算表!$D$13,現行XD用点数換算表!$E$13))))</f>
        <v>0</v>
      </c>
      <c r="V111" s="12"/>
      <c r="W111" s="8">
        <f>IF(V111="",0,IF(V111="優勝",現行XD用点数換算表!$B$14,IF(V111="準優勝",現行XD用点数換算表!$C$14,IF(V111="ベスト4",現行XD用点数換算表!$D$14,現行XD用点数換算表!$E$14))))</f>
        <v>0</v>
      </c>
      <c r="X111" s="12"/>
      <c r="Y111" s="8">
        <f>IF(X111="",0,IF(X111="優勝",[5]現行XD用点数換算表!$B$15,IF(X111="準優勝",[5]現行XD用点数換算表!$C$15,IF(X111="ベスト4",[5]現行XD用点数換算表!$D$15,IF(X111="ベスト8",[5]現行XD用点数換算表!$E$15,IF(X111="ベスト16",[5]現行XD用点数換算表!$F$15,IF(X111="ベスト32",[5]現行XD用点数換算表!$G$15,"")))))))</f>
        <v>0</v>
      </c>
      <c r="Z111" s="12"/>
      <c r="AA111" s="8">
        <f>IF(Z111="",0,IF(Z111="優勝",現行XD用点数換算表!$B$16,IF(Z111="準優勝",現行XD用点数換算表!$C$16,IF(Z111="ベスト4",現行XD用点数換算表!$D$16,IF(Z111="ベスト8",現行XD用点数換算表!$E$16,IF(Z111="ベスト16",現行XD用点数換算表!$F$16,IF(Z111="ベスト32",現行XD用点数換算表!$G$16,"")))))))</f>
        <v>0</v>
      </c>
      <c r="AB111" s="12"/>
      <c r="AC111" s="8">
        <f>IF(AB111="",0,IF(AB111="優勝",現行XD用点数換算表!$B$17,IF(AB111="準優勝",現行XD用点数換算表!$C$17,IF(AB111="ベスト4",現行XD用点数換算表!$D$17,IF(AB111="ベスト8",現行XD用点数換算表!$E$17,IF(AB111="ベスト16",現行XD用点数換算表!$F$17,IF(AB111="ベスト32",現行XD用点数換算表!$G$17,"")))))))</f>
        <v>0</v>
      </c>
      <c r="AD111" s="12"/>
      <c r="AE111" s="8">
        <f>IF(AD111="",0,IF(AD111="優勝",現行XD用点数換算表!$B$18,IF(AD111="準優勝",現行XD用点数換算表!$C$18,IF(AD111="ベスト4",現行XD用点数換算表!$D$18,IF(AD111="ベスト8",現行XD用点数換算表!$E$18,現行XD用点数換算表!$F$18)))))</f>
        <v>0</v>
      </c>
      <c r="AF111" s="12"/>
      <c r="AG111" s="8">
        <f>IF(AF111="",0,IF(AF111="優勝",現行XD用点数換算表!$B$19,IF(AF111="準優勝",現行XD用点数換算表!$C$19,IF(AF111="ベスト4",現行XD用点数換算表!$D$19,IF(AF111="ベスト8",現行XD用点数換算表!$E$19,現行XD用点数換算表!$F$19)))))</f>
        <v>0</v>
      </c>
      <c r="AH111" s="8">
        <f t="shared" si="4"/>
        <v>0</v>
      </c>
    </row>
    <row r="112" spans="1:34" ht="15" customHeight="1" x14ac:dyDescent="0.55000000000000004">
      <c r="A112" s="12"/>
      <c r="B112" s="12"/>
      <c r="C112" s="12"/>
      <c r="D112" s="12"/>
      <c r="E112" s="12"/>
      <c r="F112" s="12"/>
      <c r="G112" s="13">
        <f>IF(F112="",0,IF(F112="優勝",現行XD用点数換算表!$B$2,IF(F112="準優勝",現行XD用点数換算表!$C$2,IF(F112="ベスト4",現行XD用点数換算表!$D$2,現行XD用点数換算表!$E$2))))</f>
        <v>0</v>
      </c>
      <c r="H112" s="12"/>
      <c r="I112" s="8">
        <f>IF(H112="",0,IF(H112="優勝",現行XD用点数換算表!$B$3,IF(H112="準優勝",現行XD用点数換算表!$C$3,IF(H112="ベスト4",現行XD用点数換算表!$D$3,現行XD用点数換算表!$E$3))))</f>
        <v>0</v>
      </c>
      <c r="J112" s="12"/>
      <c r="K112" s="8">
        <f>IF(J112="",0,IF(J112="優勝",[5]現行XD用点数換算表!$B$4,IF(J112="準優勝",[5]現行XD用点数換算表!$C$4,IF(J112="ベスト4",[5]現行XD用点数換算表!$D$4,IF(J112="ベスト8",[5]現行XD用点数換算表!$E$4,IF(J112="ベスト16",[5]現行XD用点数換算表!$F$4,IF(J112="ベスト32",[5]現行XD用点数換算表!$G$4,"")))))))</f>
        <v>0</v>
      </c>
      <c r="L112" s="12"/>
      <c r="M112" s="8">
        <f>IF(L112="",0,IF(L112="優勝",現行XD用点数換算表!$B$5,IF(L112="準優勝",現行XD用点数換算表!$C$5,IF(L112="ベスト4",現行XD用点数換算表!$D$5,IF(L112="ベスト8",現行XD用点数換算表!$E$5,IF(L112="ベスト16",現行XD用点数換算表!$F$5,IF(L112="ベスト32",現行XD用点数換算表!$G$5,"")))))))</f>
        <v>0</v>
      </c>
      <c r="N112" s="12"/>
      <c r="O112" s="8">
        <f>IF(N112="",0,IF(N112="優勝",現行XD用点数換算表!$B$6,IF(N112="準優勝",現行XD用点数換算表!$C$6,IF(N112="ベスト4",現行XD用点数換算表!$D$6,IF(N112="ベスト8",現行XD用点数換算表!$E$6,IF(N112="ベスト16",現行XD用点数換算表!$F$6,IF(N112="ベスト32",現行XD用点数換算表!$G$6,"")))))))</f>
        <v>0</v>
      </c>
      <c r="P112" s="12"/>
      <c r="Q112" s="8">
        <f>IF(P112="",0,IF(P112="優勝",現行XD用点数換算表!$B$7,IF(P112="準優勝",現行XD用点数換算表!$C$7,IF(P112="ベスト4",現行XD用点数換算表!$D$7,IF(P112="ベスト8",現行XD用点数換算表!$E$7,現行XD用点数換算表!$F$7)))))</f>
        <v>0</v>
      </c>
      <c r="R112" s="12"/>
      <c r="S112" s="8">
        <f>IF(R112="",0,IF(R112="優勝",現行XD用点数換算表!$B$8,IF(R112="準優勝",現行XD用点数換算表!$C$8,IF(R112="ベスト4",現行XD用点数換算表!$D$8,IF(R112="ベスト8",現行XD用点数換算表!$E$8,現行XD用点数換算表!$F$8)))))</f>
        <v>0</v>
      </c>
      <c r="T112" s="12"/>
      <c r="U112" s="14">
        <f>IF(T112="",0,IF(T112="優勝",現行XD用点数換算表!$B$13,IF(T112="準優勝",現行XD用点数換算表!$C$13,IF(T112="ベスト4",現行XD用点数換算表!$D$13,現行XD用点数換算表!$E$13))))</f>
        <v>0</v>
      </c>
      <c r="V112" s="12"/>
      <c r="W112" s="8">
        <f>IF(V112="",0,IF(V112="優勝",現行XD用点数換算表!$B$14,IF(V112="準優勝",現行XD用点数換算表!$C$14,IF(V112="ベスト4",現行XD用点数換算表!$D$14,現行XD用点数換算表!$E$14))))</f>
        <v>0</v>
      </c>
      <c r="X112" s="12"/>
      <c r="Y112" s="8">
        <f>IF(X112="",0,IF(X112="優勝",[5]現行XD用点数換算表!$B$15,IF(X112="準優勝",[5]現行XD用点数換算表!$C$15,IF(X112="ベスト4",[5]現行XD用点数換算表!$D$15,IF(X112="ベスト8",[5]現行XD用点数換算表!$E$15,IF(X112="ベスト16",[5]現行XD用点数換算表!$F$15,IF(X112="ベスト32",[5]現行XD用点数換算表!$G$15,"")))))))</f>
        <v>0</v>
      </c>
      <c r="Z112" s="12"/>
      <c r="AA112" s="8">
        <f>IF(Z112="",0,IF(Z112="優勝",現行XD用点数換算表!$B$16,IF(Z112="準優勝",現行XD用点数換算表!$C$16,IF(Z112="ベスト4",現行XD用点数換算表!$D$16,IF(Z112="ベスト8",現行XD用点数換算表!$E$16,IF(Z112="ベスト16",現行XD用点数換算表!$F$16,IF(Z112="ベスト32",現行XD用点数換算表!$G$16,"")))))))</f>
        <v>0</v>
      </c>
      <c r="AB112" s="12"/>
      <c r="AC112" s="8">
        <f>IF(AB112="",0,IF(AB112="優勝",現行XD用点数換算表!$B$17,IF(AB112="準優勝",現行XD用点数換算表!$C$17,IF(AB112="ベスト4",現行XD用点数換算表!$D$17,IF(AB112="ベスト8",現行XD用点数換算表!$E$17,IF(AB112="ベスト16",現行XD用点数換算表!$F$17,IF(AB112="ベスト32",現行XD用点数換算表!$G$17,"")))))))</f>
        <v>0</v>
      </c>
      <c r="AD112" s="12"/>
      <c r="AE112" s="8">
        <f>IF(AD112="",0,IF(AD112="優勝",現行XD用点数換算表!$B$18,IF(AD112="準優勝",現行XD用点数換算表!$C$18,IF(AD112="ベスト4",現行XD用点数換算表!$D$18,IF(AD112="ベスト8",現行XD用点数換算表!$E$18,現行XD用点数換算表!$F$18)))))</f>
        <v>0</v>
      </c>
      <c r="AF112" s="12"/>
      <c r="AG112" s="8">
        <f>IF(AF112="",0,IF(AF112="優勝",現行XD用点数換算表!$B$19,IF(AF112="準優勝",現行XD用点数換算表!$C$19,IF(AF112="ベスト4",現行XD用点数換算表!$D$19,IF(AF112="ベスト8",現行XD用点数換算表!$E$19,現行XD用点数換算表!$F$19)))))</f>
        <v>0</v>
      </c>
      <c r="AH112" s="8">
        <f t="shared" si="4"/>
        <v>0</v>
      </c>
    </row>
    <row r="113" spans="1:34" ht="15" customHeight="1" x14ac:dyDescent="0.55000000000000004">
      <c r="A113" s="12"/>
      <c r="B113" s="12"/>
      <c r="C113" s="12"/>
      <c r="D113" s="12"/>
      <c r="E113" s="12"/>
      <c r="F113" s="12"/>
      <c r="G113" s="13">
        <f>IF(F113="",0,IF(F113="優勝",現行XD用点数換算表!$B$2,IF(F113="準優勝",現行XD用点数換算表!$C$2,IF(F113="ベスト4",現行XD用点数換算表!$D$2,現行XD用点数換算表!$E$2))))</f>
        <v>0</v>
      </c>
      <c r="H113" s="12"/>
      <c r="I113" s="8">
        <f>IF(H113="",0,IF(H113="優勝",現行XD用点数換算表!$B$3,IF(H113="準優勝",現行XD用点数換算表!$C$3,IF(H113="ベスト4",現行XD用点数換算表!$D$3,現行XD用点数換算表!$E$3))))</f>
        <v>0</v>
      </c>
      <c r="J113" s="12"/>
      <c r="K113" s="8">
        <f>IF(J113="",0,IF(J113="優勝",[5]現行XD用点数換算表!$B$4,IF(J113="準優勝",[5]現行XD用点数換算表!$C$4,IF(J113="ベスト4",[5]現行XD用点数換算表!$D$4,IF(J113="ベスト8",[5]現行XD用点数換算表!$E$4,IF(J113="ベスト16",[5]現行XD用点数換算表!$F$4,IF(J113="ベスト32",[5]現行XD用点数換算表!$G$4,"")))))))</f>
        <v>0</v>
      </c>
      <c r="L113" s="12"/>
      <c r="M113" s="8">
        <f>IF(L113="",0,IF(L113="優勝",現行XD用点数換算表!$B$5,IF(L113="準優勝",現行XD用点数換算表!$C$5,IF(L113="ベスト4",現行XD用点数換算表!$D$5,IF(L113="ベスト8",現行XD用点数換算表!$E$5,IF(L113="ベスト16",現行XD用点数換算表!$F$5,IF(L113="ベスト32",現行XD用点数換算表!$G$5,"")))))))</f>
        <v>0</v>
      </c>
      <c r="N113" s="12"/>
      <c r="O113" s="8">
        <f>IF(N113="",0,IF(N113="優勝",現行XD用点数換算表!$B$6,IF(N113="準優勝",現行XD用点数換算表!$C$6,IF(N113="ベスト4",現行XD用点数換算表!$D$6,IF(N113="ベスト8",現行XD用点数換算表!$E$6,IF(N113="ベスト16",現行XD用点数換算表!$F$6,IF(N113="ベスト32",現行XD用点数換算表!$G$6,"")))))))</f>
        <v>0</v>
      </c>
      <c r="P113" s="12"/>
      <c r="Q113" s="8">
        <f>IF(P113="",0,IF(P113="優勝",現行XD用点数換算表!$B$7,IF(P113="準優勝",現行XD用点数換算表!$C$7,IF(P113="ベスト4",現行XD用点数換算表!$D$7,IF(P113="ベスト8",現行XD用点数換算表!$E$7,現行XD用点数換算表!$F$7)))))</f>
        <v>0</v>
      </c>
      <c r="R113" s="12"/>
      <c r="S113" s="8">
        <f>IF(R113="",0,IF(R113="優勝",現行XD用点数換算表!$B$8,IF(R113="準優勝",現行XD用点数換算表!$C$8,IF(R113="ベスト4",現行XD用点数換算表!$D$8,IF(R113="ベスト8",現行XD用点数換算表!$E$8,現行XD用点数換算表!$F$8)))))</f>
        <v>0</v>
      </c>
      <c r="T113" s="12"/>
      <c r="U113" s="14">
        <f>IF(T113="",0,IF(T113="優勝",現行XD用点数換算表!$B$13,IF(T113="準優勝",現行XD用点数換算表!$C$13,IF(T113="ベスト4",現行XD用点数換算表!$D$13,現行XD用点数換算表!$E$13))))</f>
        <v>0</v>
      </c>
      <c r="V113" s="12"/>
      <c r="W113" s="8">
        <f>IF(V113="",0,IF(V113="優勝",現行XD用点数換算表!$B$14,IF(V113="準優勝",現行XD用点数換算表!$C$14,IF(V113="ベスト4",現行XD用点数換算表!$D$14,現行XD用点数換算表!$E$14))))</f>
        <v>0</v>
      </c>
      <c r="X113" s="12"/>
      <c r="Y113" s="8">
        <f>IF(X113="",0,IF(X113="優勝",[5]現行XD用点数換算表!$B$15,IF(X113="準優勝",[5]現行XD用点数換算表!$C$15,IF(X113="ベスト4",[5]現行XD用点数換算表!$D$15,IF(X113="ベスト8",[5]現行XD用点数換算表!$E$15,IF(X113="ベスト16",[5]現行XD用点数換算表!$F$15,IF(X113="ベスト32",[5]現行XD用点数換算表!$G$15,"")))))))</f>
        <v>0</v>
      </c>
      <c r="Z113" s="12"/>
      <c r="AA113" s="8">
        <f>IF(Z113="",0,IF(Z113="優勝",現行XD用点数換算表!$B$16,IF(Z113="準優勝",現行XD用点数換算表!$C$16,IF(Z113="ベスト4",現行XD用点数換算表!$D$16,IF(Z113="ベスト8",現行XD用点数換算表!$E$16,IF(Z113="ベスト16",現行XD用点数換算表!$F$16,IF(Z113="ベスト32",現行XD用点数換算表!$G$16,"")))))))</f>
        <v>0</v>
      </c>
      <c r="AB113" s="12"/>
      <c r="AC113" s="8">
        <f>IF(AB113="",0,IF(AB113="優勝",現行XD用点数換算表!$B$17,IF(AB113="準優勝",現行XD用点数換算表!$C$17,IF(AB113="ベスト4",現行XD用点数換算表!$D$17,IF(AB113="ベスト8",現行XD用点数換算表!$E$17,IF(AB113="ベスト16",現行XD用点数換算表!$F$17,IF(AB113="ベスト32",現行XD用点数換算表!$G$17,"")))))))</f>
        <v>0</v>
      </c>
      <c r="AD113" s="12"/>
      <c r="AE113" s="8">
        <f>IF(AD113="",0,IF(AD113="優勝",現行XD用点数換算表!$B$18,IF(AD113="準優勝",現行XD用点数換算表!$C$18,IF(AD113="ベスト4",現行XD用点数換算表!$D$18,IF(AD113="ベスト8",現行XD用点数換算表!$E$18,現行XD用点数換算表!$F$18)))))</f>
        <v>0</v>
      </c>
      <c r="AF113" s="12"/>
      <c r="AG113" s="8">
        <f>IF(AF113="",0,IF(AF113="優勝",現行XD用点数換算表!$B$19,IF(AF113="準優勝",現行XD用点数換算表!$C$19,IF(AF113="ベスト4",現行XD用点数換算表!$D$19,IF(AF113="ベスト8",現行XD用点数換算表!$E$19,現行XD用点数換算表!$F$19)))))</f>
        <v>0</v>
      </c>
      <c r="AH113" s="8">
        <f t="shared" si="4"/>
        <v>0</v>
      </c>
    </row>
    <row r="114" spans="1:34" ht="15" customHeight="1" x14ac:dyDescent="0.55000000000000004">
      <c r="A114" s="12"/>
      <c r="B114" s="12"/>
      <c r="C114" s="12"/>
      <c r="D114" s="12"/>
      <c r="E114" s="12"/>
      <c r="F114" s="12"/>
      <c r="G114" s="13">
        <f>IF(F114="",0,IF(F114="優勝",現行XD用点数換算表!$B$2,IF(F114="準優勝",現行XD用点数換算表!$C$2,IF(F114="ベスト4",現行XD用点数換算表!$D$2,現行XD用点数換算表!$E$2))))</f>
        <v>0</v>
      </c>
      <c r="H114" s="12"/>
      <c r="I114" s="8">
        <f>IF(H114="",0,IF(H114="優勝",現行XD用点数換算表!$B$3,IF(H114="準優勝",現行XD用点数換算表!$C$3,IF(H114="ベスト4",現行XD用点数換算表!$D$3,現行XD用点数換算表!$E$3))))</f>
        <v>0</v>
      </c>
      <c r="J114" s="12"/>
      <c r="K114" s="8">
        <f>IF(J114="",0,IF(J114="優勝",[5]現行XD用点数換算表!$B$4,IF(J114="準優勝",[5]現行XD用点数換算表!$C$4,IF(J114="ベスト4",[5]現行XD用点数換算表!$D$4,IF(J114="ベスト8",[5]現行XD用点数換算表!$E$4,IF(J114="ベスト16",[5]現行XD用点数換算表!$F$4,IF(J114="ベスト32",[5]現行XD用点数換算表!$G$4,"")))))))</f>
        <v>0</v>
      </c>
      <c r="L114" s="12"/>
      <c r="M114" s="8">
        <f>IF(L114="",0,IF(L114="優勝",現行XD用点数換算表!$B$5,IF(L114="準優勝",現行XD用点数換算表!$C$5,IF(L114="ベスト4",現行XD用点数換算表!$D$5,IF(L114="ベスト8",現行XD用点数換算表!$E$5,IF(L114="ベスト16",現行XD用点数換算表!$F$5,IF(L114="ベスト32",現行XD用点数換算表!$G$5,"")))))))</f>
        <v>0</v>
      </c>
      <c r="N114" s="12"/>
      <c r="O114" s="8">
        <f>IF(N114="",0,IF(N114="優勝",現行XD用点数換算表!$B$6,IF(N114="準優勝",現行XD用点数換算表!$C$6,IF(N114="ベスト4",現行XD用点数換算表!$D$6,IF(N114="ベスト8",現行XD用点数換算表!$E$6,IF(N114="ベスト16",現行XD用点数換算表!$F$6,IF(N114="ベスト32",現行XD用点数換算表!$G$6,"")))))))</f>
        <v>0</v>
      </c>
      <c r="P114" s="12"/>
      <c r="Q114" s="8">
        <f>IF(P114="",0,IF(P114="優勝",現行XD用点数換算表!$B$7,IF(P114="準優勝",現行XD用点数換算表!$C$7,IF(P114="ベスト4",現行XD用点数換算表!$D$7,IF(P114="ベスト8",現行XD用点数換算表!$E$7,現行XD用点数換算表!$F$7)))))</f>
        <v>0</v>
      </c>
      <c r="R114" s="12"/>
      <c r="S114" s="8">
        <f>IF(R114="",0,IF(R114="優勝",現行XD用点数換算表!$B$8,IF(R114="準優勝",現行XD用点数換算表!$C$8,IF(R114="ベスト4",現行XD用点数換算表!$D$8,IF(R114="ベスト8",現行XD用点数換算表!$E$8,現行XD用点数換算表!$F$8)))))</f>
        <v>0</v>
      </c>
      <c r="T114" s="12"/>
      <c r="U114" s="14">
        <f>IF(T114="",0,IF(T114="優勝",現行XD用点数換算表!$B$13,IF(T114="準優勝",現行XD用点数換算表!$C$13,IF(T114="ベスト4",現行XD用点数換算表!$D$13,現行XD用点数換算表!$E$13))))</f>
        <v>0</v>
      </c>
      <c r="V114" s="12"/>
      <c r="W114" s="8">
        <f>IF(V114="",0,IF(V114="優勝",現行XD用点数換算表!$B$14,IF(V114="準優勝",現行XD用点数換算表!$C$14,IF(V114="ベスト4",現行XD用点数換算表!$D$14,現行XD用点数換算表!$E$14))))</f>
        <v>0</v>
      </c>
      <c r="X114" s="12"/>
      <c r="Y114" s="8">
        <f>IF(X114="",0,IF(X114="優勝",[5]現行XD用点数換算表!$B$15,IF(X114="準優勝",[5]現行XD用点数換算表!$C$15,IF(X114="ベスト4",[5]現行XD用点数換算表!$D$15,IF(X114="ベスト8",[5]現行XD用点数換算表!$E$15,IF(X114="ベスト16",[5]現行XD用点数換算表!$F$15,IF(X114="ベスト32",[5]現行XD用点数換算表!$G$15,"")))))))</f>
        <v>0</v>
      </c>
      <c r="Z114" s="12"/>
      <c r="AA114" s="8">
        <f>IF(Z114="",0,IF(Z114="優勝",現行XD用点数換算表!$B$16,IF(Z114="準優勝",現行XD用点数換算表!$C$16,IF(Z114="ベスト4",現行XD用点数換算表!$D$16,IF(Z114="ベスト8",現行XD用点数換算表!$E$16,IF(Z114="ベスト16",現行XD用点数換算表!$F$16,IF(Z114="ベスト32",現行XD用点数換算表!$G$16,"")))))))</f>
        <v>0</v>
      </c>
      <c r="AB114" s="12"/>
      <c r="AC114" s="8">
        <f>IF(AB114="",0,IF(AB114="優勝",現行XD用点数換算表!$B$17,IF(AB114="準優勝",現行XD用点数換算表!$C$17,IF(AB114="ベスト4",現行XD用点数換算表!$D$17,IF(AB114="ベスト8",現行XD用点数換算表!$E$17,IF(AB114="ベスト16",現行XD用点数換算表!$F$17,IF(AB114="ベスト32",現行XD用点数換算表!$G$17,"")))))))</f>
        <v>0</v>
      </c>
      <c r="AD114" s="12"/>
      <c r="AE114" s="8">
        <f>IF(AD114="",0,IF(AD114="優勝",現行XD用点数換算表!$B$18,IF(AD114="準優勝",現行XD用点数換算表!$C$18,IF(AD114="ベスト4",現行XD用点数換算表!$D$18,IF(AD114="ベスト8",現行XD用点数換算表!$E$18,現行XD用点数換算表!$F$18)))))</f>
        <v>0</v>
      </c>
      <c r="AF114" s="12"/>
      <c r="AG114" s="8">
        <f>IF(AF114="",0,IF(AF114="優勝",現行XD用点数換算表!$B$19,IF(AF114="準優勝",現行XD用点数換算表!$C$19,IF(AF114="ベスト4",現行XD用点数換算表!$D$19,IF(AF114="ベスト8",現行XD用点数換算表!$E$19,現行XD用点数換算表!$F$19)))))</f>
        <v>0</v>
      </c>
      <c r="AH114" s="8">
        <f t="shared" si="4"/>
        <v>0</v>
      </c>
    </row>
    <row r="115" spans="1:34" ht="15" customHeight="1" x14ac:dyDescent="0.55000000000000004">
      <c r="A115" s="12"/>
      <c r="B115" s="12"/>
      <c r="C115" s="12"/>
      <c r="D115" s="12"/>
      <c r="E115" s="12"/>
      <c r="F115" s="12"/>
      <c r="G115" s="13">
        <f>IF(F115="",0,IF(F115="優勝",現行XD用点数換算表!$B$2,IF(F115="準優勝",現行XD用点数換算表!$C$2,IF(F115="ベスト4",現行XD用点数換算表!$D$2,現行XD用点数換算表!$E$2))))</f>
        <v>0</v>
      </c>
      <c r="H115" s="12"/>
      <c r="I115" s="8">
        <f>IF(H115="",0,IF(H115="優勝",現行XD用点数換算表!$B$3,IF(H115="準優勝",現行XD用点数換算表!$C$3,IF(H115="ベスト4",現行XD用点数換算表!$D$3,現行XD用点数換算表!$E$3))))</f>
        <v>0</v>
      </c>
      <c r="J115" s="12"/>
      <c r="K115" s="8">
        <f>IF(J115="",0,IF(J115="優勝",[5]現行XD用点数換算表!$B$4,IF(J115="準優勝",[5]現行XD用点数換算表!$C$4,IF(J115="ベスト4",[5]現行XD用点数換算表!$D$4,IF(J115="ベスト8",[5]現行XD用点数換算表!$E$4,IF(J115="ベスト16",[5]現行XD用点数換算表!$F$4,IF(J115="ベスト32",[5]現行XD用点数換算表!$G$4,"")))))))</f>
        <v>0</v>
      </c>
      <c r="L115" s="12"/>
      <c r="M115" s="8">
        <f>IF(L115="",0,IF(L115="優勝",現行XD用点数換算表!$B$5,IF(L115="準優勝",現行XD用点数換算表!$C$5,IF(L115="ベスト4",現行XD用点数換算表!$D$5,IF(L115="ベスト8",現行XD用点数換算表!$E$5,IF(L115="ベスト16",現行XD用点数換算表!$F$5,IF(L115="ベスト32",現行XD用点数換算表!$G$5,"")))))))</f>
        <v>0</v>
      </c>
      <c r="N115" s="12"/>
      <c r="O115" s="8">
        <f>IF(N115="",0,IF(N115="優勝",現行XD用点数換算表!$B$6,IF(N115="準優勝",現行XD用点数換算表!$C$6,IF(N115="ベスト4",現行XD用点数換算表!$D$6,IF(N115="ベスト8",現行XD用点数換算表!$E$6,IF(N115="ベスト16",現行XD用点数換算表!$F$6,IF(N115="ベスト32",現行XD用点数換算表!$G$6,"")))))))</f>
        <v>0</v>
      </c>
      <c r="P115" s="12"/>
      <c r="Q115" s="8">
        <f>IF(P115="",0,IF(P115="優勝",現行XD用点数換算表!$B$7,IF(P115="準優勝",現行XD用点数換算表!$C$7,IF(P115="ベスト4",現行XD用点数換算表!$D$7,IF(P115="ベスト8",現行XD用点数換算表!$E$7,現行XD用点数換算表!$F$7)))))</f>
        <v>0</v>
      </c>
      <c r="R115" s="12"/>
      <c r="S115" s="8">
        <f>IF(R115="",0,IF(R115="優勝",現行XD用点数換算表!$B$8,IF(R115="準優勝",現行XD用点数換算表!$C$8,IF(R115="ベスト4",現行XD用点数換算表!$D$8,IF(R115="ベスト8",現行XD用点数換算表!$E$8,現行XD用点数換算表!$F$8)))))</f>
        <v>0</v>
      </c>
      <c r="T115" s="12"/>
      <c r="U115" s="14">
        <f>IF(T115="",0,IF(T115="優勝",現行XD用点数換算表!$B$13,IF(T115="準優勝",現行XD用点数換算表!$C$13,IF(T115="ベスト4",現行XD用点数換算表!$D$13,現行XD用点数換算表!$E$13))))</f>
        <v>0</v>
      </c>
      <c r="V115" s="12"/>
      <c r="W115" s="8">
        <f>IF(V115="",0,IF(V115="優勝",現行XD用点数換算表!$B$14,IF(V115="準優勝",現行XD用点数換算表!$C$14,IF(V115="ベスト4",現行XD用点数換算表!$D$14,現行XD用点数換算表!$E$14))))</f>
        <v>0</v>
      </c>
      <c r="X115" s="12"/>
      <c r="Y115" s="8">
        <f>IF(X115="",0,IF(X115="優勝",[5]現行XD用点数換算表!$B$15,IF(X115="準優勝",[5]現行XD用点数換算表!$C$15,IF(X115="ベスト4",[5]現行XD用点数換算表!$D$15,IF(X115="ベスト8",[5]現行XD用点数換算表!$E$15,IF(X115="ベスト16",[5]現行XD用点数換算表!$F$15,IF(X115="ベスト32",[5]現行XD用点数換算表!$G$15,"")))))))</f>
        <v>0</v>
      </c>
      <c r="Z115" s="12"/>
      <c r="AA115" s="8">
        <f>IF(Z115="",0,IF(Z115="優勝",現行XD用点数換算表!$B$16,IF(Z115="準優勝",現行XD用点数換算表!$C$16,IF(Z115="ベスト4",現行XD用点数換算表!$D$16,IF(Z115="ベスト8",現行XD用点数換算表!$E$16,IF(Z115="ベスト16",現行XD用点数換算表!$F$16,IF(Z115="ベスト32",現行XD用点数換算表!$G$16,"")))))))</f>
        <v>0</v>
      </c>
      <c r="AB115" s="12"/>
      <c r="AC115" s="8">
        <f>IF(AB115="",0,IF(AB115="優勝",現行XD用点数換算表!$B$17,IF(AB115="準優勝",現行XD用点数換算表!$C$17,IF(AB115="ベスト4",現行XD用点数換算表!$D$17,IF(AB115="ベスト8",現行XD用点数換算表!$E$17,IF(AB115="ベスト16",現行XD用点数換算表!$F$17,IF(AB115="ベスト32",現行XD用点数換算表!$G$17,"")))))))</f>
        <v>0</v>
      </c>
      <c r="AD115" s="12"/>
      <c r="AE115" s="8">
        <f>IF(AD115="",0,IF(AD115="優勝",現行XD用点数換算表!$B$18,IF(AD115="準優勝",現行XD用点数換算表!$C$18,IF(AD115="ベスト4",現行XD用点数換算表!$D$18,IF(AD115="ベスト8",現行XD用点数換算表!$E$18,現行XD用点数換算表!$F$18)))))</f>
        <v>0</v>
      </c>
      <c r="AF115" s="12"/>
      <c r="AG115" s="8">
        <f>IF(AF115="",0,IF(AF115="優勝",現行XD用点数換算表!$B$19,IF(AF115="準優勝",現行XD用点数換算表!$C$19,IF(AF115="ベスト4",現行XD用点数換算表!$D$19,IF(AF115="ベスト8",現行XD用点数換算表!$E$19,現行XD用点数換算表!$F$19)))))</f>
        <v>0</v>
      </c>
      <c r="AH115" s="8">
        <f t="shared" si="4"/>
        <v>0</v>
      </c>
    </row>
    <row r="116" spans="1:34" ht="15" customHeight="1" x14ac:dyDescent="0.55000000000000004">
      <c r="A116" s="12"/>
      <c r="B116" s="12"/>
      <c r="C116" s="12"/>
      <c r="D116" s="12"/>
      <c r="E116" s="12"/>
      <c r="F116" s="12"/>
      <c r="G116" s="13">
        <f>IF(F116="",0,IF(F116="優勝",現行XD用点数換算表!$B$2,IF(F116="準優勝",現行XD用点数換算表!$C$2,IF(F116="ベスト4",現行XD用点数換算表!$D$2,現行XD用点数換算表!$E$2))))</f>
        <v>0</v>
      </c>
      <c r="H116" s="12"/>
      <c r="I116" s="8">
        <f>IF(H116="",0,IF(H116="優勝",現行XD用点数換算表!$B$3,IF(H116="準優勝",現行XD用点数換算表!$C$3,IF(H116="ベスト4",現行XD用点数換算表!$D$3,現行XD用点数換算表!$E$3))))</f>
        <v>0</v>
      </c>
      <c r="J116" s="12"/>
      <c r="K116" s="8">
        <f>IF(J116="",0,IF(J116="優勝",[5]現行XD用点数換算表!$B$4,IF(J116="準優勝",[5]現行XD用点数換算表!$C$4,IF(J116="ベスト4",[5]現行XD用点数換算表!$D$4,IF(J116="ベスト8",[5]現行XD用点数換算表!$E$4,IF(J116="ベスト16",[5]現行XD用点数換算表!$F$4,IF(J116="ベスト32",[5]現行XD用点数換算表!$G$4,"")))))))</f>
        <v>0</v>
      </c>
      <c r="L116" s="12"/>
      <c r="M116" s="8">
        <f>IF(L116="",0,IF(L116="優勝",現行XD用点数換算表!$B$5,IF(L116="準優勝",現行XD用点数換算表!$C$5,IF(L116="ベスト4",現行XD用点数換算表!$D$5,IF(L116="ベスト8",現行XD用点数換算表!$E$5,IF(L116="ベスト16",現行XD用点数換算表!$F$5,IF(L116="ベスト32",現行XD用点数換算表!$G$5,"")))))))</f>
        <v>0</v>
      </c>
      <c r="N116" s="12"/>
      <c r="O116" s="8">
        <f>IF(N116="",0,IF(N116="優勝",現行XD用点数換算表!$B$6,IF(N116="準優勝",現行XD用点数換算表!$C$6,IF(N116="ベスト4",現行XD用点数換算表!$D$6,IF(N116="ベスト8",現行XD用点数換算表!$E$6,IF(N116="ベスト16",現行XD用点数換算表!$F$6,IF(N116="ベスト32",現行XD用点数換算表!$G$6,"")))))))</f>
        <v>0</v>
      </c>
      <c r="P116" s="12"/>
      <c r="Q116" s="8">
        <f>IF(P116="",0,IF(P116="優勝",現行XD用点数換算表!$B$7,IF(P116="準優勝",現行XD用点数換算表!$C$7,IF(P116="ベスト4",現行XD用点数換算表!$D$7,IF(P116="ベスト8",現行XD用点数換算表!$E$7,現行XD用点数換算表!$F$7)))))</f>
        <v>0</v>
      </c>
      <c r="R116" s="12"/>
      <c r="S116" s="8">
        <f>IF(R116="",0,IF(R116="優勝",現行XD用点数換算表!$B$8,IF(R116="準優勝",現行XD用点数換算表!$C$8,IF(R116="ベスト4",現行XD用点数換算表!$D$8,IF(R116="ベスト8",現行XD用点数換算表!$E$8,現行XD用点数換算表!$F$8)))))</f>
        <v>0</v>
      </c>
      <c r="T116" s="12"/>
      <c r="U116" s="14">
        <f>IF(T116="",0,IF(T116="優勝",現行XD用点数換算表!$B$13,IF(T116="準優勝",現行XD用点数換算表!$C$13,IF(T116="ベスト4",現行XD用点数換算表!$D$13,現行XD用点数換算表!$E$13))))</f>
        <v>0</v>
      </c>
      <c r="V116" s="12"/>
      <c r="W116" s="8">
        <f>IF(V116="",0,IF(V116="優勝",現行XD用点数換算表!$B$14,IF(V116="準優勝",現行XD用点数換算表!$C$14,IF(V116="ベスト4",現行XD用点数換算表!$D$14,現行XD用点数換算表!$E$14))))</f>
        <v>0</v>
      </c>
      <c r="X116" s="12"/>
      <c r="Y116" s="8">
        <f>IF(X116="",0,IF(X116="優勝",[5]現行XD用点数換算表!$B$15,IF(X116="準優勝",[5]現行XD用点数換算表!$C$15,IF(X116="ベスト4",[5]現行XD用点数換算表!$D$15,IF(X116="ベスト8",[5]現行XD用点数換算表!$E$15,IF(X116="ベスト16",[5]現行XD用点数換算表!$F$15,IF(X116="ベスト32",[5]現行XD用点数換算表!$G$15,"")))))))</f>
        <v>0</v>
      </c>
      <c r="Z116" s="12"/>
      <c r="AA116" s="8">
        <f>IF(Z116="",0,IF(Z116="優勝",現行XD用点数換算表!$B$16,IF(Z116="準優勝",現行XD用点数換算表!$C$16,IF(Z116="ベスト4",現行XD用点数換算表!$D$16,IF(Z116="ベスト8",現行XD用点数換算表!$E$16,IF(Z116="ベスト16",現行XD用点数換算表!$F$16,IF(Z116="ベスト32",現行XD用点数換算表!$G$16,"")))))))</f>
        <v>0</v>
      </c>
      <c r="AB116" s="12"/>
      <c r="AC116" s="8">
        <f>IF(AB116="",0,IF(AB116="優勝",現行XD用点数換算表!$B$17,IF(AB116="準優勝",現行XD用点数換算表!$C$17,IF(AB116="ベスト4",現行XD用点数換算表!$D$17,IF(AB116="ベスト8",現行XD用点数換算表!$E$17,IF(AB116="ベスト16",現行XD用点数換算表!$F$17,IF(AB116="ベスト32",現行XD用点数換算表!$G$17,"")))))))</f>
        <v>0</v>
      </c>
      <c r="AD116" s="12"/>
      <c r="AE116" s="8">
        <f>IF(AD116="",0,IF(AD116="優勝",現行XD用点数換算表!$B$18,IF(AD116="準優勝",現行XD用点数換算表!$C$18,IF(AD116="ベスト4",現行XD用点数換算表!$D$18,IF(AD116="ベスト8",現行XD用点数換算表!$E$18,現行XD用点数換算表!$F$18)))))</f>
        <v>0</v>
      </c>
      <c r="AF116" s="12"/>
      <c r="AG116" s="8">
        <f>IF(AF116="",0,IF(AF116="優勝",現行XD用点数換算表!$B$19,IF(AF116="準優勝",現行XD用点数換算表!$C$19,IF(AF116="ベスト4",現行XD用点数換算表!$D$19,IF(AF116="ベスト8",現行XD用点数換算表!$E$19,現行XD用点数換算表!$F$19)))))</f>
        <v>0</v>
      </c>
      <c r="AH116" s="8">
        <f t="shared" si="4"/>
        <v>0</v>
      </c>
    </row>
    <row r="117" spans="1:34" ht="15" customHeight="1" x14ac:dyDescent="0.55000000000000004">
      <c r="A117" s="12"/>
      <c r="B117" s="12"/>
      <c r="C117" s="12"/>
      <c r="D117" s="12"/>
      <c r="E117" s="12"/>
      <c r="F117" s="12"/>
      <c r="G117" s="13">
        <f>IF(F117="",0,IF(F117="優勝",現行XD用点数換算表!$B$2,IF(F117="準優勝",現行XD用点数換算表!$C$2,IF(F117="ベスト4",現行XD用点数換算表!$D$2,現行XD用点数換算表!$E$2))))</f>
        <v>0</v>
      </c>
      <c r="H117" s="12"/>
      <c r="I117" s="8">
        <f>IF(H117="",0,IF(H117="優勝",現行XD用点数換算表!$B$3,IF(H117="準優勝",現行XD用点数換算表!$C$3,IF(H117="ベスト4",現行XD用点数換算表!$D$3,現行XD用点数換算表!$E$3))))</f>
        <v>0</v>
      </c>
      <c r="J117" s="12"/>
      <c r="K117" s="8">
        <f>IF(J117="",0,IF(J117="優勝",[5]現行XD用点数換算表!$B$4,IF(J117="準優勝",[5]現行XD用点数換算表!$C$4,IF(J117="ベスト4",[5]現行XD用点数換算表!$D$4,IF(J117="ベスト8",[5]現行XD用点数換算表!$E$4,IF(J117="ベスト16",[5]現行XD用点数換算表!$F$4,IF(J117="ベスト32",[5]現行XD用点数換算表!$G$4,"")))))))</f>
        <v>0</v>
      </c>
      <c r="L117" s="12"/>
      <c r="M117" s="8">
        <f>IF(L117="",0,IF(L117="優勝",現行XD用点数換算表!$B$5,IF(L117="準優勝",現行XD用点数換算表!$C$5,IF(L117="ベスト4",現行XD用点数換算表!$D$5,IF(L117="ベスト8",現行XD用点数換算表!$E$5,IF(L117="ベスト16",現行XD用点数換算表!$F$5,IF(L117="ベスト32",現行XD用点数換算表!$G$5,"")))))))</f>
        <v>0</v>
      </c>
      <c r="N117" s="12"/>
      <c r="O117" s="8">
        <f>IF(N117="",0,IF(N117="優勝",現行XD用点数換算表!$B$6,IF(N117="準優勝",現行XD用点数換算表!$C$6,IF(N117="ベスト4",現行XD用点数換算表!$D$6,IF(N117="ベスト8",現行XD用点数換算表!$E$6,IF(N117="ベスト16",現行XD用点数換算表!$F$6,IF(N117="ベスト32",現行XD用点数換算表!$G$6,"")))))))</f>
        <v>0</v>
      </c>
      <c r="P117" s="12"/>
      <c r="Q117" s="8">
        <f>IF(P117="",0,IF(P117="優勝",現行XD用点数換算表!$B$7,IF(P117="準優勝",現行XD用点数換算表!$C$7,IF(P117="ベスト4",現行XD用点数換算表!$D$7,IF(P117="ベスト8",現行XD用点数換算表!$E$7,現行XD用点数換算表!$F$7)))))</f>
        <v>0</v>
      </c>
      <c r="R117" s="12"/>
      <c r="S117" s="8">
        <f>IF(R117="",0,IF(R117="優勝",現行XD用点数換算表!$B$8,IF(R117="準優勝",現行XD用点数換算表!$C$8,IF(R117="ベスト4",現行XD用点数換算表!$D$8,IF(R117="ベスト8",現行XD用点数換算表!$E$8,現行XD用点数換算表!$F$8)))))</f>
        <v>0</v>
      </c>
      <c r="T117" s="12"/>
      <c r="U117" s="14">
        <f>IF(T117="",0,IF(T117="優勝",現行XD用点数換算表!$B$13,IF(T117="準優勝",現行XD用点数換算表!$C$13,IF(T117="ベスト4",現行XD用点数換算表!$D$13,現行XD用点数換算表!$E$13))))</f>
        <v>0</v>
      </c>
      <c r="V117" s="12"/>
      <c r="W117" s="8">
        <f>IF(V117="",0,IF(V117="優勝",現行XD用点数換算表!$B$14,IF(V117="準優勝",現行XD用点数換算表!$C$14,IF(V117="ベスト4",現行XD用点数換算表!$D$14,現行XD用点数換算表!$E$14))))</f>
        <v>0</v>
      </c>
      <c r="X117" s="12"/>
      <c r="Y117" s="8">
        <f>IF(X117="",0,IF(X117="優勝",[5]現行XD用点数換算表!$B$15,IF(X117="準優勝",[5]現行XD用点数換算表!$C$15,IF(X117="ベスト4",[5]現行XD用点数換算表!$D$15,IF(X117="ベスト8",[5]現行XD用点数換算表!$E$15,IF(X117="ベスト16",[5]現行XD用点数換算表!$F$15,IF(X117="ベスト32",[5]現行XD用点数換算表!$G$15,"")))))))</f>
        <v>0</v>
      </c>
      <c r="Z117" s="12"/>
      <c r="AA117" s="8">
        <f>IF(Z117="",0,IF(Z117="優勝",現行XD用点数換算表!$B$16,IF(Z117="準優勝",現行XD用点数換算表!$C$16,IF(Z117="ベスト4",現行XD用点数換算表!$D$16,IF(Z117="ベスト8",現行XD用点数換算表!$E$16,IF(Z117="ベスト16",現行XD用点数換算表!$F$16,IF(Z117="ベスト32",現行XD用点数換算表!$G$16,"")))))))</f>
        <v>0</v>
      </c>
      <c r="AB117" s="12"/>
      <c r="AC117" s="8">
        <f>IF(AB117="",0,IF(AB117="優勝",現行XD用点数換算表!$B$17,IF(AB117="準優勝",現行XD用点数換算表!$C$17,IF(AB117="ベスト4",現行XD用点数換算表!$D$17,IF(AB117="ベスト8",現行XD用点数換算表!$E$17,IF(AB117="ベスト16",現行XD用点数換算表!$F$17,IF(AB117="ベスト32",現行XD用点数換算表!$G$17,"")))))))</f>
        <v>0</v>
      </c>
      <c r="AD117" s="12"/>
      <c r="AE117" s="8">
        <f>IF(AD117="",0,IF(AD117="優勝",現行XD用点数換算表!$B$18,IF(AD117="準優勝",現行XD用点数換算表!$C$18,IF(AD117="ベスト4",現行XD用点数換算表!$D$18,IF(AD117="ベスト8",現行XD用点数換算表!$E$18,現行XD用点数換算表!$F$18)))))</f>
        <v>0</v>
      </c>
      <c r="AF117" s="12"/>
      <c r="AG117" s="8">
        <f>IF(AF117="",0,IF(AF117="優勝",現行XD用点数換算表!$B$19,IF(AF117="準優勝",現行XD用点数換算表!$C$19,IF(AF117="ベスト4",現行XD用点数換算表!$D$19,IF(AF117="ベスト8",現行XD用点数換算表!$E$19,現行XD用点数換算表!$F$19)))))</f>
        <v>0</v>
      </c>
      <c r="AH117" s="8">
        <f t="shared" si="4"/>
        <v>0</v>
      </c>
    </row>
    <row r="118" spans="1:34" ht="15" customHeight="1" x14ac:dyDescent="0.55000000000000004">
      <c r="A118" s="12"/>
      <c r="B118" s="12"/>
      <c r="C118" s="12"/>
      <c r="D118" s="12"/>
      <c r="E118" s="12"/>
      <c r="F118" s="12"/>
      <c r="G118" s="13">
        <f>IF(F118="",0,IF(F118="優勝",現行XD用点数換算表!$B$2,IF(F118="準優勝",現行XD用点数換算表!$C$2,IF(F118="ベスト4",現行XD用点数換算表!$D$2,現行XD用点数換算表!$E$2))))</f>
        <v>0</v>
      </c>
      <c r="H118" s="12"/>
      <c r="I118" s="8">
        <f>IF(H118="",0,IF(H118="優勝",現行XD用点数換算表!$B$3,IF(H118="準優勝",現行XD用点数換算表!$C$3,IF(H118="ベスト4",現行XD用点数換算表!$D$3,現行XD用点数換算表!$E$3))))</f>
        <v>0</v>
      </c>
      <c r="J118" s="12"/>
      <c r="K118" s="8">
        <f>IF(J118="",0,IF(J118="優勝",[5]現行XD用点数換算表!$B$4,IF(J118="準優勝",[5]現行XD用点数換算表!$C$4,IF(J118="ベスト4",[5]現行XD用点数換算表!$D$4,IF(J118="ベスト8",[5]現行XD用点数換算表!$E$4,IF(J118="ベスト16",[5]現行XD用点数換算表!$F$4,IF(J118="ベスト32",[5]現行XD用点数換算表!$G$4,"")))))))</f>
        <v>0</v>
      </c>
      <c r="L118" s="12"/>
      <c r="M118" s="8">
        <f>IF(L118="",0,IF(L118="優勝",現行XD用点数換算表!$B$5,IF(L118="準優勝",現行XD用点数換算表!$C$5,IF(L118="ベスト4",現行XD用点数換算表!$D$5,IF(L118="ベスト8",現行XD用点数換算表!$E$5,IF(L118="ベスト16",現行XD用点数換算表!$F$5,IF(L118="ベスト32",現行XD用点数換算表!$G$5,"")))))))</f>
        <v>0</v>
      </c>
      <c r="N118" s="12"/>
      <c r="O118" s="8">
        <f>IF(N118="",0,IF(N118="優勝",現行XD用点数換算表!$B$6,IF(N118="準優勝",現行XD用点数換算表!$C$6,IF(N118="ベスト4",現行XD用点数換算表!$D$6,IF(N118="ベスト8",現行XD用点数換算表!$E$6,IF(N118="ベスト16",現行XD用点数換算表!$F$6,IF(N118="ベスト32",現行XD用点数換算表!$G$6,"")))))))</f>
        <v>0</v>
      </c>
      <c r="P118" s="12"/>
      <c r="Q118" s="8">
        <f>IF(P118="",0,IF(P118="優勝",現行XD用点数換算表!$B$7,IF(P118="準優勝",現行XD用点数換算表!$C$7,IF(P118="ベスト4",現行XD用点数換算表!$D$7,IF(P118="ベスト8",現行XD用点数換算表!$E$7,現行XD用点数換算表!$F$7)))))</f>
        <v>0</v>
      </c>
      <c r="R118" s="12"/>
      <c r="S118" s="8">
        <f>IF(R118="",0,IF(R118="優勝",現行XD用点数換算表!$B$8,IF(R118="準優勝",現行XD用点数換算表!$C$8,IF(R118="ベスト4",現行XD用点数換算表!$D$8,IF(R118="ベスト8",現行XD用点数換算表!$E$8,現行XD用点数換算表!$F$8)))))</f>
        <v>0</v>
      </c>
      <c r="T118" s="12"/>
      <c r="U118" s="14">
        <f>IF(T118="",0,IF(T118="優勝",現行XD用点数換算表!$B$13,IF(T118="準優勝",現行XD用点数換算表!$C$13,IF(T118="ベスト4",現行XD用点数換算表!$D$13,現行XD用点数換算表!$E$13))))</f>
        <v>0</v>
      </c>
      <c r="V118" s="12"/>
      <c r="W118" s="8">
        <f>IF(V118="",0,IF(V118="優勝",現行XD用点数換算表!$B$14,IF(V118="準優勝",現行XD用点数換算表!$C$14,IF(V118="ベスト4",現行XD用点数換算表!$D$14,現行XD用点数換算表!$E$14))))</f>
        <v>0</v>
      </c>
      <c r="X118" s="12"/>
      <c r="Y118" s="8">
        <f>IF(X118="",0,IF(X118="優勝",[5]現行XD用点数換算表!$B$15,IF(X118="準優勝",[5]現行XD用点数換算表!$C$15,IF(X118="ベスト4",[5]現行XD用点数換算表!$D$15,IF(X118="ベスト8",[5]現行XD用点数換算表!$E$15,IF(X118="ベスト16",[5]現行XD用点数換算表!$F$15,IF(X118="ベスト32",[5]現行XD用点数換算表!$G$15,"")))))))</f>
        <v>0</v>
      </c>
      <c r="Z118" s="12"/>
      <c r="AA118" s="8">
        <f>IF(Z118="",0,IF(Z118="優勝",現行XD用点数換算表!$B$16,IF(Z118="準優勝",現行XD用点数換算表!$C$16,IF(Z118="ベスト4",現行XD用点数換算表!$D$16,IF(Z118="ベスト8",現行XD用点数換算表!$E$16,IF(Z118="ベスト16",現行XD用点数換算表!$F$16,IF(Z118="ベスト32",現行XD用点数換算表!$G$16,"")))))))</f>
        <v>0</v>
      </c>
      <c r="AB118" s="12"/>
      <c r="AC118" s="8">
        <f>IF(AB118="",0,IF(AB118="優勝",現行XD用点数換算表!$B$17,IF(AB118="準優勝",現行XD用点数換算表!$C$17,IF(AB118="ベスト4",現行XD用点数換算表!$D$17,IF(AB118="ベスト8",現行XD用点数換算表!$E$17,IF(AB118="ベスト16",現行XD用点数換算表!$F$17,IF(AB118="ベスト32",現行XD用点数換算表!$G$17,"")))))))</f>
        <v>0</v>
      </c>
      <c r="AD118" s="12"/>
      <c r="AE118" s="8">
        <f>IF(AD118="",0,IF(AD118="優勝",現行XD用点数換算表!$B$18,IF(AD118="準優勝",現行XD用点数換算表!$C$18,IF(AD118="ベスト4",現行XD用点数換算表!$D$18,IF(AD118="ベスト8",現行XD用点数換算表!$E$18,現行XD用点数換算表!$F$18)))))</f>
        <v>0</v>
      </c>
      <c r="AF118" s="12"/>
      <c r="AG118" s="8">
        <f>IF(AF118="",0,IF(AF118="優勝",現行XD用点数換算表!$B$19,IF(AF118="準優勝",現行XD用点数換算表!$C$19,IF(AF118="ベスト4",現行XD用点数換算表!$D$19,IF(AF118="ベスト8",現行XD用点数換算表!$E$19,現行XD用点数換算表!$F$19)))))</f>
        <v>0</v>
      </c>
      <c r="AH118" s="8">
        <f t="shared" si="4"/>
        <v>0</v>
      </c>
    </row>
    <row r="119" spans="1:34" ht="15" customHeight="1" x14ac:dyDescent="0.55000000000000004">
      <c r="A119" s="12"/>
      <c r="B119" s="12"/>
      <c r="C119" s="12"/>
      <c r="D119" s="12"/>
      <c r="E119" s="12"/>
      <c r="F119" s="12"/>
      <c r="G119" s="13">
        <f>IF(F119="",0,IF(F119="優勝",現行XD用点数換算表!$B$2,IF(F119="準優勝",現行XD用点数換算表!$C$2,IF(F119="ベスト4",現行XD用点数換算表!$D$2,現行XD用点数換算表!$E$2))))</f>
        <v>0</v>
      </c>
      <c r="H119" s="12"/>
      <c r="I119" s="8">
        <f>IF(H119="",0,IF(H119="優勝",現行XD用点数換算表!$B$3,IF(H119="準優勝",現行XD用点数換算表!$C$3,IF(H119="ベスト4",現行XD用点数換算表!$D$3,現行XD用点数換算表!$E$3))))</f>
        <v>0</v>
      </c>
      <c r="J119" s="12"/>
      <c r="K119" s="8">
        <f>IF(J119="",0,IF(J119="優勝",[5]現行XD用点数換算表!$B$4,IF(J119="準優勝",[5]現行XD用点数換算表!$C$4,IF(J119="ベスト4",[5]現行XD用点数換算表!$D$4,IF(J119="ベスト8",[5]現行XD用点数換算表!$E$4,IF(J119="ベスト16",[5]現行XD用点数換算表!$F$4,IF(J119="ベスト32",[5]現行XD用点数換算表!$G$4,"")))))))</f>
        <v>0</v>
      </c>
      <c r="L119" s="12"/>
      <c r="M119" s="8">
        <f>IF(L119="",0,IF(L119="優勝",現行XD用点数換算表!$B$5,IF(L119="準優勝",現行XD用点数換算表!$C$5,IF(L119="ベスト4",現行XD用点数換算表!$D$5,IF(L119="ベスト8",現行XD用点数換算表!$E$5,IF(L119="ベスト16",現行XD用点数換算表!$F$5,IF(L119="ベスト32",現行XD用点数換算表!$G$5,"")))))))</f>
        <v>0</v>
      </c>
      <c r="N119" s="12"/>
      <c r="O119" s="8">
        <f>IF(N119="",0,IF(N119="優勝",現行XD用点数換算表!$B$6,IF(N119="準優勝",現行XD用点数換算表!$C$6,IF(N119="ベスト4",現行XD用点数換算表!$D$6,IF(N119="ベスト8",現行XD用点数換算表!$E$6,IF(N119="ベスト16",現行XD用点数換算表!$F$6,IF(N119="ベスト32",現行XD用点数換算表!$G$6,"")))))))</f>
        <v>0</v>
      </c>
      <c r="P119" s="12"/>
      <c r="Q119" s="8">
        <f>IF(P119="",0,IF(P119="優勝",現行XD用点数換算表!$B$7,IF(P119="準優勝",現行XD用点数換算表!$C$7,IF(P119="ベスト4",現行XD用点数換算表!$D$7,IF(P119="ベスト8",現行XD用点数換算表!$E$7,現行XD用点数換算表!$F$7)))))</f>
        <v>0</v>
      </c>
      <c r="R119" s="12"/>
      <c r="S119" s="8">
        <f>IF(R119="",0,IF(R119="優勝",現行XD用点数換算表!$B$8,IF(R119="準優勝",現行XD用点数換算表!$C$8,IF(R119="ベスト4",現行XD用点数換算表!$D$8,IF(R119="ベスト8",現行XD用点数換算表!$E$8,現行XD用点数換算表!$F$8)))))</f>
        <v>0</v>
      </c>
      <c r="T119" s="12"/>
      <c r="U119" s="14">
        <f>IF(T119="",0,IF(T119="優勝",現行XD用点数換算表!$B$13,IF(T119="準優勝",現行XD用点数換算表!$C$13,IF(T119="ベスト4",現行XD用点数換算表!$D$13,現行XD用点数換算表!$E$13))))</f>
        <v>0</v>
      </c>
      <c r="V119" s="12"/>
      <c r="W119" s="8">
        <f>IF(V119="",0,IF(V119="優勝",現行XD用点数換算表!$B$14,IF(V119="準優勝",現行XD用点数換算表!$C$14,IF(V119="ベスト4",現行XD用点数換算表!$D$14,現行XD用点数換算表!$E$14))))</f>
        <v>0</v>
      </c>
      <c r="X119" s="12"/>
      <c r="Y119" s="8">
        <f>IF(X119="",0,IF(X119="優勝",[5]現行XD用点数換算表!$B$15,IF(X119="準優勝",[5]現行XD用点数換算表!$C$15,IF(X119="ベスト4",[5]現行XD用点数換算表!$D$15,IF(X119="ベスト8",[5]現行XD用点数換算表!$E$15,IF(X119="ベスト16",[5]現行XD用点数換算表!$F$15,IF(X119="ベスト32",[5]現行XD用点数換算表!$G$15,"")))))))</f>
        <v>0</v>
      </c>
      <c r="Z119" s="12"/>
      <c r="AA119" s="8">
        <f>IF(Z119="",0,IF(Z119="優勝",現行XD用点数換算表!$B$16,IF(Z119="準優勝",現行XD用点数換算表!$C$16,IF(Z119="ベスト4",現行XD用点数換算表!$D$16,IF(Z119="ベスト8",現行XD用点数換算表!$E$16,IF(Z119="ベスト16",現行XD用点数換算表!$F$16,IF(Z119="ベスト32",現行XD用点数換算表!$G$16,"")))))))</f>
        <v>0</v>
      </c>
      <c r="AB119" s="12"/>
      <c r="AC119" s="8">
        <f>IF(AB119="",0,IF(AB119="優勝",現行XD用点数換算表!$B$17,IF(AB119="準優勝",現行XD用点数換算表!$C$17,IF(AB119="ベスト4",現行XD用点数換算表!$D$17,IF(AB119="ベスト8",現行XD用点数換算表!$E$17,IF(AB119="ベスト16",現行XD用点数換算表!$F$17,IF(AB119="ベスト32",現行XD用点数換算表!$G$17,"")))))))</f>
        <v>0</v>
      </c>
      <c r="AD119" s="12"/>
      <c r="AE119" s="8">
        <f>IF(AD119="",0,IF(AD119="優勝",現行XD用点数換算表!$B$18,IF(AD119="準優勝",現行XD用点数換算表!$C$18,IF(AD119="ベスト4",現行XD用点数換算表!$D$18,IF(AD119="ベスト8",現行XD用点数換算表!$E$18,現行XD用点数換算表!$F$18)))))</f>
        <v>0</v>
      </c>
      <c r="AF119" s="12"/>
      <c r="AG119" s="8">
        <f>IF(AF119="",0,IF(AF119="優勝",現行XD用点数換算表!$B$19,IF(AF119="準優勝",現行XD用点数換算表!$C$19,IF(AF119="ベスト4",現行XD用点数換算表!$D$19,IF(AF119="ベスト8",現行XD用点数換算表!$E$19,現行XD用点数換算表!$F$19)))))</f>
        <v>0</v>
      </c>
      <c r="AH119" s="8">
        <f t="shared" si="4"/>
        <v>0</v>
      </c>
    </row>
    <row r="120" spans="1:34" ht="15" customHeight="1" x14ac:dyDescent="0.55000000000000004">
      <c r="A120" s="12"/>
      <c r="B120" s="12"/>
      <c r="C120" s="12"/>
      <c r="D120" s="12"/>
      <c r="E120" s="12"/>
      <c r="F120" s="12"/>
      <c r="G120" s="13">
        <f>IF(F120="",0,IF(F120="優勝",現行XD用点数換算表!$B$2,IF(F120="準優勝",現行XD用点数換算表!$C$2,IF(F120="ベスト4",現行XD用点数換算表!$D$2,現行XD用点数換算表!$E$2))))</f>
        <v>0</v>
      </c>
      <c r="H120" s="12"/>
      <c r="I120" s="8">
        <f>IF(H120="",0,IF(H120="優勝",現行XD用点数換算表!$B$3,IF(H120="準優勝",現行XD用点数換算表!$C$3,IF(H120="ベスト4",現行XD用点数換算表!$D$3,現行XD用点数換算表!$E$3))))</f>
        <v>0</v>
      </c>
      <c r="J120" s="12"/>
      <c r="K120" s="8">
        <f>IF(J120="",0,IF(J120="優勝",[5]現行XD用点数換算表!$B$4,IF(J120="準優勝",[5]現行XD用点数換算表!$C$4,IF(J120="ベスト4",[5]現行XD用点数換算表!$D$4,IF(J120="ベスト8",[5]現行XD用点数換算表!$E$4,IF(J120="ベスト16",[5]現行XD用点数換算表!$F$4,IF(J120="ベスト32",[5]現行XD用点数換算表!$G$4,"")))))))</f>
        <v>0</v>
      </c>
      <c r="L120" s="12"/>
      <c r="M120" s="8">
        <f>IF(L120="",0,IF(L120="優勝",現行XD用点数換算表!$B$5,IF(L120="準優勝",現行XD用点数換算表!$C$5,IF(L120="ベスト4",現行XD用点数換算表!$D$5,IF(L120="ベスト8",現行XD用点数換算表!$E$5,IF(L120="ベスト16",現行XD用点数換算表!$F$5,IF(L120="ベスト32",現行XD用点数換算表!$G$5,"")))))))</f>
        <v>0</v>
      </c>
      <c r="N120" s="12"/>
      <c r="O120" s="8">
        <f>IF(N120="",0,IF(N120="優勝",現行XD用点数換算表!$B$6,IF(N120="準優勝",現行XD用点数換算表!$C$6,IF(N120="ベスト4",現行XD用点数換算表!$D$6,IF(N120="ベスト8",現行XD用点数換算表!$E$6,IF(N120="ベスト16",現行XD用点数換算表!$F$6,IF(N120="ベスト32",現行XD用点数換算表!$G$6,"")))))))</f>
        <v>0</v>
      </c>
      <c r="P120" s="12"/>
      <c r="Q120" s="8">
        <f>IF(P120="",0,IF(P120="優勝",現行XD用点数換算表!$B$7,IF(P120="準優勝",現行XD用点数換算表!$C$7,IF(P120="ベスト4",現行XD用点数換算表!$D$7,IF(P120="ベスト8",現行XD用点数換算表!$E$7,現行XD用点数換算表!$F$7)))))</f>
        <v>0</v>
      </c>
      <c r="R120" s="12"/>
      <c r="S120" s="8">
        <f>IF(R120="",0,IF(R120="優勝",現行XD用点数換算表!$B$8,IF(R120="準優勝",現行XD用点数換算表!$C$8,IF(R120="ベスト4",現行XD用点数換算表!$D$8,IF(R120="ベスト8",現行XD用点数換算表!$E$8,現行XD用点数換算表!$F$8)))))</f>
        <v>0</v>
      </c>
      <c r="T120" s="12"/>
      <c r="U120" s="14">
        <f>IF(T120="",0,IF(T120="優勝",現行XD用点数換算表!$B$13,IF(T120="準優勝",現行XD用点数換算表!$C$13,IF(T120="ベスト4",現行XD用点数換算表!$D$13,現行XD用点数換算表!$E$13))))</f>
        <v>0</v>
      </c>
      <c r="V120" s="12"/>
      <c r="W120" s="8">
        <f>IF(V120="",0,IF(V120="優勝",現行XD用点数換算表!$B$14,IF(V120="準優勝",現行XD用点数換算表!$C$14,IF(V120="ベスト4",現行XD用点数換算表!$D$14,現行XD用点数換算表!$E$14))))</f>
        <v>0</v>
      </c>
      <c r="X120" s="12"/>
      <c r="Y120" s="8">
        <f>IF(X120="",0,IF(X120="優勝",[5]現行XD用点数換算表!$B$15,IF(X120="準優勝",[5]現行XD用点数換算表!$C$15,IF(X120="ベスト4",[5]現行XD用点数換算表!$D$15,IF(X120="ベスト8",[5]現行XD用点数換算表!$E$15,IF(X120="ベスト16",[5]現行XD用点数換算表!$F$15,IF(X120="ベスト32",[5]現行XD用点数換算表!$G$15,"")))))))</f>
        <v>0</v>
      </c>
      <c r="Z120" s="12"/>
      <c r="AA120" s="8">
        <f>IF(Z120="",0,IF(Z120="優勝",現行XD用点数換算表!$B$16,IF(Z120="準優勝",現行XD用点数換算表!$C$16,IF(Z120="ベスト4",現行XD用点数換算表!$D$16,IF(Z120="ベスト8",現行XD用点数換算表!$E$16,IF(Z120="ベスト16",現行XD用点数換算表!$F$16,IF(Z120="ベスト32",現行XD用点数換算表!$G$16,"")))))))</f>
        <v>0</v>
      </c>
      <c r="AB120" s="12"/>
      <c r="AC120" s="8">
        <f>IF(AB120="",0,IF(AB120="優勝",現行XD用点数換算表!$B$17,IF(AB120="準優勝",現行XD用点数換算表!$C$17,IF(AB120="ベスト4",現行XD用点数換算表!$D$17,IF(AB120="ベスト8",現行XD用点数換算表!$E$17,IF(AB120="ベスト16",現行XD用点数換算表!$F$17,IF(AB120="ベスト32",現行XD用点数換算表!$G$17,"")))))))</f>
        <v>0</v>
      </c>
      <c r="AD120" s="12"/>
      <c r="AE120" s="8">
        <f>IF(AD120="",0,IF(AD120="優勝",現行XD用点数換算表!$B$18,IF(AD120="準優勝",現行XD用点数換算表!$C$18,IF(AD120="ベスト4",現行XD用点数換算表!$D$18,IF(AD120="ベスト8",現行XD用点数換算表!$E$18,現行XD用点数換算表!$F$18)))))</f>
        <v>0</v>
      </c>
      <c r="AF120" s="12"/>
      <c r="AG120" s="8">
        <f>IF(AF120="",0,IF(AF120="優勝",現行XD用点数換算表!$B$19,IF(AF120="準優勝",現行XD用点数換算表!$C$19,IF(AF120="ベスト4",現行XD用点数換算表!$D$19,IF(AF120="ベスト8",現行XD用点数換算表!$E$19,現行XD用点数換算表!$F$19)))))</f>
        <v>0</v>
      </c>
      <c r="AH120" s="8">
        <f t="shared" si="4"/>
        <v>0</v>
      </c>
    </row>
    <row r="121" spans="1:34" ht="15" customHeight="1" x14ac:dyDescent="0.55000000000000004">
      <c r="A121" s="12"/>
      <c r="B121" s="12"/>
      <c r="C121" s="12"/>
      <c r="D121" s="12"/>
      <c r="E121" s="12"/>
      <c r="F121" s="12"/>
      <c r="G121" s="13">
        <f>IF(F121="",0,IF(F121="優勝",現行XD用点数換算表!$B$2,IF(F121="準優勝",現行XD用点数換算表!$C$2,IF(F121="ベスト4",現行XD用点数換算表!$D$2,現行XD用点数換算表!$E$2))))</f>
        <v>0</v>
      </c>
      <c r="H121" s="12"/>
      <c r="I121" s="8">
        <f>IF(H121="",0,IF(H121="優勝",現行XD用点数換算表!$B$3,IF(H121="準優勝",現行XD用点数換算表!$C$3,IF(H121="ベスト4",現行XD用点数換算表!$D$3,現行XD用点数換算表!$E$3))))</f>
        <v>0</v>
      </c>
      <c r="J121" s="12"/>
      <c r="K121" s="8">
        <f>IF(J121="",0,IF(J121="優勝",[5]現行XD用点数換算表!$B$4,IF(J121="準優勝",[5]現行XD用点数換算表!$C$4,IF(J121="ベスト4",[5]現行XD用点数換算表!$D$4,IF(J121="ベスト8",[5]現行XD用点数換算表!$E$4,IF(J121="ベスト16",[5]現行XD用点数換算表!$F$4,IF(J121="ベスト32",[5]現行XD用点数換算表!$G$4,"")))))))</f>
        <v>0</v>
      </c>
      <c r="L121" s="12"/>
      <c r="M121" s="8">
        <f>IF(L121="",0,IF(L121="優勝",現行XD用点数換算表!$B$5,IF(L121="準優勝",現行XD用点数換算表!$C$5,IF(L121="ベスト4",現行XD用点数換算表!$D$5,IF(L121="ベスト8",現行XD用点数換算表!$E$5,IF(L121="ベスト16",現行XD用点数換算表!$F$5,IF(L121="ベスト32",現行XD用点数換算表!$G$5,"")))))))</f>
        <v>0</v>
      </c>
      <c r="N121" s="12"/>
      <c r="O121" s="8">
        <f>IF(N121="",0,IF(N121="優勝",現行XD用点数換算表!$B$6,IF(N121="準優勝",現行XD用点数換算表!$C$6,IF(N121="ベスト4",現行XD用点数換算表!$D$6,IF(N121="ベスト8",現行XD用点数換算表!$E$6,IF(N121="ベスト16",現行XD用点数換算表!$F$6,IF(N121="ベスト32",現行XD用点数換算表!$G$6,"")))))))</f>
        <v>0</v>
      </c>
      <c r="P121" s="12"/>
      <c r="Q121" s="8">
        <f>IF(P121="",0,IF(P121="優勝",現行XD用点数換算表!$B$7,IF(P121="準優勝",現行XD用点数換算表!$C$7,IF(P121="ベスト4",現行XD用点数換算表!$D$7,IF(P121="ベスト8",現行XD用点数換算表!$E$7,現行XD用点数換算表!$F$7)))))</f>
        <v>0</v>
      </c>
      <c r="R121" s="12"/>
      <c r="S121" s="8">
        <f>IF(R121="",0,IF(R121="優勝",現行XD用点数換算表!$B$8,IF(R121="準優勝",現行XD用点数換算表!$C$8,IF(R121="ベスト4",現行XD用点数換算表!$D$8,IF(R121="ベスト8",現行XD用点数換算表!$E$8,現行XD用点数換算表!$F$8)))))</f>
        <v>0</v>
      </c>
      <c r="T121" s="12"/>
      <c r="U121" s="14">
        <f>IF(T121="",0,IF(T121="優勝",現行XD用点数換算表!$B$13,IF(T121="準優勝",現行XD用点数換算表!$C$13,IF(T121="ベスト4",現行XD用点数換算表!$D$13,現行XD用点数換算表!$E$13))))</f>
        <v>0</v>
      </c>
      <c r="V121" s="12"/>
      <c r="W121" s="8">
        <f>IF(V121="",0,IF(V121="優勝",現行XD用点数換算表!$B$14,IF(V121="準優勝",現行XD用点数換算表!$C$14,IF(V121="ベスト4",現行XD用点数換算表!$D$14,現行XD用点数換算表!$E$14))))</f>
        <v>0</v>
      </c>
      <c r="X121" s="12"/>
      <c r="Y121" s="8">
        <f>IF(X121="",0,IF(X121="優勝",[5]現行XD用点数換算表!$B$15,IF(X121="準優勝",[5]現行XD用点数換算表!$C$15,IF(X121="ベスト4",[5]現行XD用点数換算表!$D$15,IF(X121="ベスト8",[5]現行XD用点数換算表!$E$15,IF(X121="ベスト16",[5]現行XD用点数換算表!$F$15,IF(X121="ベスト32",[5]現行XD用点数換算表!$G$15,"")))))))</f>
        <v>0</v>
      </c>
      <c r="Z121" s="12"/>
      <c r="AA121" s="8">
        <f>IF(Z121="",0,IF(Z121="優勝",現行XD用点数換算表!$B$16,IF(Z121="準優勝",現行XD用点数換算表!$C$16,IF(Z121="ベスト4",現行XD用点数換算表!$D$16,IF(Z121="ベスト8",現行XD用点数換算表!$E$16,IF(Z121="ベスト16",現行XD用点数換算表!$F$16,IF(Z121="ベスト32",現行XD用点数換算表!$G$16,"")))))))</f>
        <v>0</v>
      </c>
      <c r="AB121" s="12"/>
      <c r="AC121" s="8">
        <f>IF(AB121="",0,IF(AB121="優勝",現行XD用点数換算表!$B$17,IF(AB121="準優勝",現行XD用点数換算表!$C$17,IF(AB121="ベスト4",現行XD用点数換算表!$D$17,IF(AB121="ベスト8",現行XD用点数換算表!$E$17,IF(AB121="ベスト16",現行XD用点数換算表!$F$17,IF(AB121="ベスト32",現行XD用点数換算表!$G$17,"")))))))</f>
        <v>0</v>
      </c>
      <c r="AD121" s="12"/>
      <c r="AE121" s="8">
        <f>IF(AD121="",0,IF(AD121="優勝",現行XD用点数換算表!$B$18,IF(AD121="準優勝",現行XD用点数換算表!$C$18,IF(AD121="ベスト4",現行XD用点数換算表!$D$18,IF(AD121="ベスト8",現行XD用点数換算表!$E$18,現行XD用点数換算表!$F$18)))))</f>
        <v>0</v>
      </c>
      <c r="AF121" s="12"/>
      <c r="AG121" s="8">
        <f>IF(AF121="",0,IF(AF121="優勝",現行XD用点数換算表!$B$19,IF(AF121="準優勝",現行XD用点数換算表!$C$19,IF(AF121="ベスト4",現行XD用点数換算表!$D$19,IF(AF121="ベスト8",現行XD用点数換算表!$E$19,現行XD用点数換算表!$F$19)))))</f>
        <v>0</v>
      </c>
      <c r="AH121" s="8">
        <f t="shared" si="4"/>
        <v>0</v>
      </c>
    </row>
    <row r="122" spans="1:34" ht="15" customHeight="1" x14ac:dyDescent="0.55000000000000004">
      <c r="A122" s="12"/>
      <c r="B122" s="12"/>
      <c r="C122" s="12"/>
      <c r="D122" s="12"/>
      <c r="E122" s="12"/>
      <c r="F122" s="12"/>
      <c r="G122" s="13">
        <f>IF(F122="",0,IF(F122="優勝",現行XD用点数換算表!$B$2,IF(F122="準優勝",現行XD用点数換算表!$C$2,IF(F122="ベスト4",現行XD用点数換算表!$D$2,現行XD用点数換算表!$E$2))))</f>
        <v>0</v>
      </c>
      <c r="H122" s="12"/>
      <c r="I122" s="8">
        <f>IF(H122="",0,IF(H122="優勝",現行XD用点数換算表!$B$3,IF(H122="準優勝",現行XD用点数換算表!$C$3,IF(H122="ベスト4",現行XD用点数換算表!$D$3,現行XD用点数換算表!$E$3))))</f>
        <v>0</v>
      </c>
      <c r="J122" s="12"/>
      <c r="K122" s="8">
        <f>IF(J122="",0,IF(J122="優勝",[5]現行XD用点数換算表!$B$4,IF(J122="準優勝",[5]現行XD用点数換算表!$C$4,IF(J122="ベスト4",[5]現行XD用点数換算表!$D$4,IF(J122="ベスト8",[5]現行XD用点数換算表!$E$4,IF(J122="ベスト16",[5]現行XD用点数換算表!$F$4,IF(J122="ベスト32",[5]現行XD用点数換算表!$G$4,"")))))))</f>
        <v>0</v>
      </c>
      <c r="L122" s="12"/>
      <c r="M122" s="8">
        <f>IF(L122="",0,IF(L122="優勝",現行XD用点数換算表!$B$5,IF(L122="準優勝",現行XD用点数換算表!$C$5,IF(L122="ベスト4",現行XD用点数換算表!$D$5,IF(L122="ベスト8",現行XD用点数換算表!$E$5,IF(L122="ベスト16",現行XD用点数換算表!$F$5,IF(L122="ベスト32",現行XD用点数換算表!$G$5,"")))))))</f>
        <v>0</v>
      </c>
      <c r="N122" s="12"/>
      <c r="O122" s="8">
        <f>IF(N122="",0,IF(N122="優勝",現行XD用点数換算表!$B$6,IF(N122="準優勝",現行XD用点数換算表!$C$6,IF(N122="ベスト4",現行XD用点数換算表!$D$6,IF(N122="ベスト8",現行XD用点数換算表!$E$6,IF(N122="ベスト16",現行XD用点数換算表!$F$6,IF(N122="ベスト32",現行XD用点数換算表!$G$6,"")))))))</f>
        <v>0</v>
      </c>
      <c r="P122" s="12"/>
      <c r="Q122" s="8">
        <f>IF(P122="",0,IF(P122="優勝",現行XD用点数換算表!$B$7,IF(P122="準優勝",現行XD用点数換算表!$C$7,IF(P122="ベスト4",現行XD用点数換算表!$D$7,IF(P122="ベスト8",現行XD用点数換算表!$E$7,現行XD用点数換算表!$F$7)))))</f>
        <v>0</v>
      </c>
      <c r="R122" s="12"/>
      <c r="S122" s="8">
        <f>IF(R122="",0,IF(R122="優勝",現行XD用点数換算表!$B$8,IF(R122="準優勝",現行XD用点数換算表!$C$8,IF(R122="ベスト4",現行XD用点数換算表!$D$8,IF(R122="ベスト8",現行XD用点数換算表!$E$8,現行XD用点数換算表!$F$8)))))</f>
        <v>0</v>
      </c>
      <c r="T122" s="12"/>
      <c r="U122" s="14">
        <f>IF(T122="",0,IF(T122="優勝",現行XD用点数換算表!$B$13,IF(T122="準優勝",現行XD用点数換算表!$C$13,IF(T122="ベスト4",現行XD用点数換算表!$D$13,現行XD用点数換算表!$E$13))))</f>
        <v>0</v>
      </c>
      <c r="V122" s="12"/>
      <c r="W122" s="8">
        <f>IF(V122="",0,IF(V122="優勝",現行XD用点数換算表!$B$14,IF(V122="準優勝",現行XD用点数換算表!$C$14,IF(V122="ベスト4",現行XD用点数換算表!$D$14,現行XD用点数換算表!$E$14))))</f>
        <v>0</v>
      </c>
      <c r="X122" s="12"/>
      <c r="Y122" s="8">
        <f>IF(X122="",0,IF(X122="優勝",[5]現行XD用点数換算表!$B$15,IF(X122="準優勝",[5]現行XD用点数換算表!$C$15,IF(X122="ベスト4",[5]現行XD用点数換算表!$D$15,IF(X122="ベスト8",[5]現行XD用点数換算表!$E$15,IF(X122="ベスト16",[5]現行XD用点数換算表!$F$15,IF(X122="ベスト32",[5]現行XD用点数換算表!$G$15,"")))))))</f>
        <v>0</v>
      </c>
      <c r="Z122" s="12"/>
      <c r="AA122" s="8">
        <f>IF(Z122="",0,IF(Z122="優勝",現行XD用点数換算表!$B$16,IF(Z122="準優勝",現行XD用点数換算表!$C$16,IF(Z122="ベスト4",現行XD用点数換算表!$D$16,IF(Z122="ベスト8",現行XD用点数換算表!$E$16,IF(Z122="ベスト16",現行XD用点数換算表!$F$16,IF(Z122="ベスト32",現行XD用点数換算表!$G$16,"")))))))</f>
        <v>0</v>
      </c>
      <c r="AB122" s="12"/>
      <c r="AC122" s="8">
        <f>IF(AB122="",0,IF(AB122="優勝",現行XD用点数換算表!$B$17,IF(AB122="準優勝",現行XD用点数換算表!$C$17,IF(AB122="ベスト4",現行XD用点数換算表!$D$17,IF(AB122="ベスト8",現行XD用点数換算表!$E$17,IF(AB122="ベスト16",現行XD用点数換算表!$F$17,IF(AB122="ベスト32",現行XD用点数換算表!$G$17,"")))))))</f>
        <v>0</v>
      </c>
      <c r="AD122" s="12"/>
      <c r="AE122" s="8">
        <f>IF(AD122="",0,IF(AD122="優勝",現行XD用点数換算表!$B$18,IF(AD122="準優勝",現行XD用点数換算表!$C$18,IF(AD122="ベスト4",現行XD用点数換算表!$D$18,IF(AD122="ベスト8",現行XD用点数換算表!$E$18,現行XD用点数換算表!$F$18)))))</f>
        <v>0</v>
      </c>
      <c r="AF122" s="12"/>
      <c r="AG122" s="8">
        <f>IF(AF122="",0,IF(AF122="優勝",現行XD用点数換算表!$B$19,IF(AF122="準優勝",現行XD用点数換算表!$C$19,IF(AF122="ベスト4",現行XD用点数換算表!$D$19,IF(AF122="ベスト8",現行XD用点数換算表!$E$19,現行XD用点数換算表!$F$19)))))</f>
        <v>0</v>
      </c>
      <c r="AH122" s="8">
        <f t="shared" si="4"/>
        <v>0</v>
      </c>
    </row>
    <row r="123" spans="1:34" ht="15" customHeight="1" x14ac:dyDescent="0.55000000000000004">
      <c r="A123" s="12"/>
      <c r="B123" s="12"/>
      <c r="C123" s="12"/>
      <c r="D123" s="12"/>
      <c r="E123" s="12"/>
      <c r="F123" s="12"/>
      <c r="G123" s="13">
        <f>IF(F123="",0,IF(F123="優勝",現行XD用点数換算表!$B$2,IF(F123="準優勝",現行XD用点数換算表!$C$2,IF(F123="ベスト4",現行XD用点数換算表!$D$2,現行XD用点数換算表!$E$2))))</f>
        <v>0</v>
      </c>
      <c r="H123" s="12"/>
      <c r="I123" s="8">
        <f>IF(H123="",0,IF(H123="優勝",現行XD用点数換算表!$B$3,IF(H123="準優勝",現行XD用点数換算表!$C$3,IF(H123="ベスト4",現行XD用点数換算表!$D$3,現行XD用点数換算表!$E$3))))</f>
        <v>0</v>
      </c>
      <c r="J123" s="12"/>
      <c r="K123" s="8">
        <f>IF(J123="",0,IF(J123="優勝",[5]現行XD用点数換算表!$B$4,IF(J123="準優勝",[5]現行XD用点数換算表!$C$4,IF(J123="ベスト4",[5]現行XD用点数換算表!$D$4,IF(J123="ベスト8",[5]現行XD用点数換算表!$E$4,IF(J123="ベスト16",[5]現行XD用点数換算表!$F$4,IF(J123="ベスト32",[5]現行XD用点数換算表!$G$4,"")))))))</f>
        <v>0</v>
      </c>
      <c r="L123" s="12"/>
      <c r="M123" s="8">
        <f>IF(L123="",0,IF(L123="優勝",現行XD用点数換算表!$B$5,IF(L123="準優勝",現行XD用点数換算表!$C$5,IF(L123="ベスト4",現行XD用点数換算表!$D$5,IF(L123="ベスト8",現行XD用点数換算表!$E$5,IF(L123="ベスト16",現行XD用点数換算表!$F$5,IF(L123="ベスト32",現行XD用点数換算表!$G$5,"")))))))</f>
        <v>0</v>
      </c>
      <c r="N123" s="12"/>
      <c r="O123" s="8">
        <f>IF(N123="",0,IF(N123="優勝",現行XD用点数換算表!$B$6,IF(N123="準優勝",現行XD用点数換算表!$C$6,IF(N123="ベスト4",現行XD用点数換算表!$D$6,IF(N123="ベスト8",現行XD用点数換算表!$E$6,IF(N123="ベスト16",現行XD用点数換算表!$F$6,IF(N123="ベスト32",現行XD用点数換算表!$G$6,"")))))))</f>
        <v>0</v>
      </c>
      <c r="P123" s="12"/>
      <c r="Q123" s="8">
        <f>IF(P123="",0,IF(P123="優勝",現行XD用点数換算表!$B$7,IF(P123="準優勝",現行XD用点数換算表!$C$7,IF(P123="ベスト4",現行XD用点数換算表!$D$7,IF(P123="ベスト8",現行XD用点数換算表!$E$7,現行XD用点数換算表!$F$7)))))</f>
        <v>0</v>
      </c>
      <c r="R123" s="12"/>
      <c r="S123" s="8">
        <f>IF(R123="",0,IF(R123="優勝",現行XD用点数換算表!$B$8,IF(R123="準優勝",現行XD用点数換算表!$C$8,IF(R123="ベスト4",現行XD用点数換算表!$D$8,IF(R123="ベスト8",現行XD用点数換算表!$E$8,現行XD用点数換算表!$F$8)))))</f>
        <v>0</v>
      </c>
      <c r="T123" s="12"/>
      <c r="U123" s="14">
        <f>IF(T123="",0,IF(T123="優勝",現行XD用点数換算表!$B$13,IF(T123="準優勝",現行XD用点数換算表!$C$13,IF(T123="ベスト4",現行XD用点数換算表!$D$13,現行XD用点数換算表!$E$13))))</f>
        <v>0</v>
      </c>
      <c r="V123" s="12"/>
      <c r="W123" s="8">
        <f>IF(V123="",0,IF(V123="優勝",現行XD用点数換算表!$B$14,IF(V123="準優勝",現行XD用点数換算表!$C$14,IF(V123="ベスト4",現行XD用点数換算表!$D$14,現行XD用点数換算表!$E$14))))</f>
        <v>0</v>
      </c>
      <c r="X123" s="12"/>
      <c r="Y123" s="8">
        <f>IF(X123="",0,IF(X123="優勝",[5]現行XD用点数換算表!$B$15,IF(X123="準優勝",[5]現行XD用点数換算表!$C$15,IF(X123="ベスト4",[5]現行XD用点数換算表!$D$15,IF(X123="ベスト8",[5]現行XD用点数換算表!$E$15,IF(X123="ベスト16",[5]現行XD用点数換算表!$F$15,IF(X123="ベスト32",[5]現行XD用点数換算表!$G$15,"")))))))</f>
        <v>0</v>
      </c>
      <c r="Z123" s="12"/>
      <c r="AA123" s="8">
        <f>IF(Z123="",0,IF(Z123="優勝",現行XD用点数換算表!$B$16,IF(Z123="準優勝",現行XD用点数換算表!$C$16,IF(Z123="ベスト4",現行XD用点数換算表!$D$16,IF(Z123="ベスト8",現行XD用点数換算表!$E$16,IF(Z123="ベスト16",現行XD用点数換算表!$F$16,IF(Z123="ベスト32",現行XD用点数換算表!$G$16,"")))))))</f>
        <v>0</v>
      </c>
      <c r="AB123" s="12"/>
      <c r="AC123" s="8">
        <f>IF(AB123="",0,IF(AB123="優勝",現行XD用点数換算表!$B$17,IF(AB123="準優勝",現行XD用点数換算表!$C$17,IF(AB123="ベスト4",現行XD用点数換算表!$D$17,IF(AB123="ベスト8",現行XD用点数換算表!$E$17,IF(AB123="ベスト16",現行XD用点数換算表!$F$17,IF(AB123="ベスト32",現行XD用点数換算表!$G$17,"")))))))</f>
        <v>0</v>
      </c>
      <c r="AD123" s="12"/>
      <c r="AE123" s="8">
        <f>IF(AD123="",0,IF(AD123="優勝",現行XD用点数換算表!$B$18,IF(AD123="準優勝",現行XD用点数換算表!$C$18,IF(AD123="ベスト4",現行XD用点数換算表!$D$18,IF(AD123="ベスト8",現行XD用点数換算表!$E$18,現行XD用点数換算表!$F$18)))))</f>
        <v>0</v>
      </c>
      <c r="AF123" s="12"/>
      <c r="AG123" s="8">
        <f>IF(AF123="",0,IF(AF123="優勝",現行XD用点数換算表!$B$19,IF(AF123="準優勝",現行XD用点数換算表!$C$19,IF(AF123="ベスト4",現行XD用点数換算表!$D$19,IF(AF123="ベスト8",現行XD用点数換算表!$E$19,現行XD用点数換算表!$F$19)))))</f>
        <v>0</v>
      </c>
      <c r="AH123" s="8">
        <f t="shared" si="4"/>
        <v>0</v>
      </c>
    </row>
    <row r="124" spans="1:34" ht="15" customHeight="1" x14ac:dyDescent="0.55000000000000004">
      <c r="A124" s="12"/>
      <c r="B124" s="12"/>
      <c r="C124" s="12"/>
      <c r="D124" s="12"/>
      <c r="E124" s="12"/>
      <c r="F124" s="12"/>
      <c r="G124" s="13">
        <f>IF(F124="",0,IF(F124="優勝",現行XD用点数換算表!$B$2,IF(F124="準優勝",現行XD用点数換算表!$C$2,IF(F124="ベスト4",現行XD用点数換算表!$D$2,現行XD用点数換算表!$E$2))))</f>
        <v>0</v>
      </c>
      <c r="H124" s="12"/>
      <c r="I124" s="8">
        <f>IF(H124="",0,IF(H124="優勝",現行XD用点数換算表!$B$3,IF(H124="準優勝",現行XD用点数換算表!$C$3,IF(H124="ベスト4",現行XD用点数換算表!$D$3,現行XD用点数換算表!$E$3))))</f>
        <v>0</v>
      </c>
      <c r="J124" s="12"/>
      <c r="K124" s="8">
        <f>IF(J124="",0,IF(J124="優勝",[5]現行XD用点数換算表!$B$4,IF(J124="準優勝",[5]現行XD用点数換算表!$C$4,IF(J124="ベスト4",[5]現行XD用点数換算表!$D$4,IF(J124="ベスト8",[5]現行XD用点数換算表!$E$4,IF(J124="ベスト16",[5]現行XD用点数換算表!$F$4,IF(J124="ベスト32",[5]現行XD用点数換算表!$G$4,"")))))))</f>
        <v>0</v>
      </c>
      <c r="L124" s="12"/>
      <c r="M124" s="8">
        <f>IF(L124="",0,IF(L124="優勝",現行XD用点数換算表!$B$5,IF(L124="準優勝",現行XD用点数換算表!$C$5,IF(L124="ベスト4",現行XD用点数換算表!$D$5,IF(L124="ベスト8",現行XD用点数換算表!$E$5,IF(L124="ベスト16",現行XD用点数換算表!$F$5,IF(L124="ベスト32",現行XD用点数換算表!$G$5,"")))))))</f>
        <v>0</v>
      </c>
      <c r="N124" s="12"/>
      <c r="O124" s="8">
        <f>IF(N124="",0,IF(N124="優勝",現行XD用点数換算表!$B$6,IF(N124="準優勝",現行XD用点数換算表!$C$6,IF(N124="ベスト4",現行XD用点数換算表!$D$6,IF(N124="ベスト8",現行XD用点数換算表!$E$6,IF(N124="ベスト16",現行XD用点数換算表!$F$6,IF(N124="ベスト32",現行XD用点数換算表!$G$6,"")))))))</f>
        <v>0</v>
      </c>
      <c r="P124" s="12"/>
      <c r="Q124" s="8">
        <f>IF(P124="",0,IF(P124="優勝",現行XD用点数換算表!$B$7,IF(P124="準優勝",現行XD用点数換算表!$C$7,IF(P124="ベスト4",現行XD用点数換算表!$D$7,IF(P124="ベスト8",現行XD用点数換算表!$E$7,現行XD用点数換算表!$F$7)))))</f>
        <v>0</v>
      </c>
      <c r="R124" s="12"/>
      <c r="S124" s="8">
        <f>IF(R124="",0,IF(R124="優勝",現行XD用点数換算表!$B$8,IF(R124="準優勝",現行XD用点数換算表!$C$8,IF(R124="ベスト4",現行XD用点数換算表!$D$8,IF(R124="ベスト8",現行XD用点数換算表!$E$8,現行XD用点数換算表!$F$8)))))</f>
        <v>0</v>
      </c>
      <c r="T124" s="12"/>
      <c r="U124" s="14">
        <f>IF(T124="",0,IF(T124="優勝",現行XD用点数換算表!$B$13,IF(T124="準優勝",現行XD用点数換算表!$C$13,IF(T124="ベスト4",現行XD用点数換算表!$D$13,現行XD用点数換算表!$E$13))))</f>
        <v>0</v>
      </c>
      <c r="V124" s="12"/>
      <c r="W124" s="8">
        <f>IF(V124="",0,IF(V124="優勝",現行XD用点数換算表!$B$14,IF(V124="準優勝",現行XD用点数換算表!$C$14,IF(V124="ベスト4",現行XD用点数換算表!$D$14,現行XD用点数換算表!$E$14))))</f>
        <v>0</v>
      </c>
      <c r="X124" s="12"/>
      <c r="Y124" s="8">
        <f>IF(X124="",0,IF(X124="優勝",[5]現行XD用点数換算表!$B$15,IF(X124="準優勝",[5]現行XD用点数換算表!$C$15,IF(X124="ベスト4",[5]現行XD用点数換算表!$D$15,IF(X124="ベスト8",[5]現行XD用点数換算表!$E$15,IF(X124="ベスト16",[5]現行XD用点数換算表!$F$15,IF(X124="ベスト32",[5]現行XD用点数換算表!$G$15,"")))))))</f>
        <v>0</v>
      </c>
      <c r="Z124" s="12"/>
      <c r="AA124" s="8">
        <f>IF(Z124="",0,IF(Z124="優勝",現行XD用点数換算表!$B$16,IF(Z124="準優勝",現行XD用点数換算表!$C$16,IF(Z124="ベスト4",現行XD用点数換算表!$D$16,IF(Z124="ベスト8",現行XD用点数換算表!$E$16,IF(Z124="ベスト16",現行XD用点数換算表!$F$16,IF(Z124="ベスト32",現行XD用点数換算表!$G$16,"")))))))</f>
        <v>0</v>
      </c>
      <c r="AB124" s="12"/>
      <c r="AC124" s="8">
        <f>IF(AB124="",0,IF(AB124="優勝",現行XD用点数換算表!$B$17,IF(AB124="準優勝",現行XD用点数換算表!$C$17,IF(AB124="ベスト4",現行XD用点数換算表!$D$17,IF(AB124="ベスト8",現行XD用点数換算表!$E$17,IF(AB124="ベスト16",現行XD用点数換算表!$F$17,IF(AB124="ベスト32",現行XD用点数換算表!$G$17,"")))))))</f>
        <v>0</v>
      </c>
      <c r="AD124" s="12"/>
      <c r="AE124" s="8">
        <f>IF(AD124="",0,IF(AD124="優勝",現行XD用点数換算表!$B$18,IF(AD124="準優勝",現行XD用点数換算表!$C$18,IF(AD124="ベスト4",現行XD用点数換算表!$D$18,IF(AD124="ベスト8",現行XD用点数換算表!$E$18,現行XD用点数換算表!$F$18)))))</f>
        <v>0</v>
      </c>
      <c r="AF124" s="12"/>
      <c r="AG124" s="8">
        <f>IF(AF124="",0,IF(AF124="優勝",現行XD用点数換算表!$B$19,IF(AF124="準優勝",現行XD用点数換算表!$C$19,IF(AF124="ベスト4",現行XD用点数換算表!$D$19,IF(AF124="ベスト8",現行XD用点数換算表!$E$19,現行XD用点数換算表!$F$19)))))</f>
        <v>0</v>
      </c>
      <c r="AH124" s="8">
        <f t="shared" si="4"/>
        <v>0</v>
      </c>
    </row>
    <row r="125" spans="1:34" ht="15" customHeight="1" x14ac:dyDescent="0.55000000000000004">
      <c r="A125" s="12"/>
      <c r="B125" s="12"/>
      <c r="C125" s="12"/>
      <c r="D125" s="12"/>
      <c r="E125" s="12"/>
      <c r="F125" s="12"/>
      <c r="G125" s="13">
        <f>IF(F125="",0,IF(F125="優勝",現行XD用点数換算表!$B$2,IF(F125="準優勝",現行XD用点数換算表!$C$2,IF(F125="ベスト4",現行XD用点数換算表!$D$2,現行XD用点数換算表!$E$2))))</f>
        <v>0</v>
      </c>
      <c r="H125" s="12"/>
      <c r="I125" s="8">
        <f>IF(H125="",0,IF(H125="優勝",現行XD用点数換算表!$B$3,IF(H125="準優勝",現行XD用点数換算表!$C$3,IF(H125="ベスト4",現行XD用点数換算表!$D$3,現行XD用点数換算表!$E$3))))</f>
        <v>0</v>
      </c>
      <c r="J125" s="12"/>
      <c r="K125" s="8">
        <f>IF(J125="",0,IF(J125="優勝",[5]現行XD用点数換算表!$B$4,IF(J125="準優勝",[5]現行XD用点数換算表!$C$4,IF(J125="ベスト4",[5]現行XD用点数換算表!$D$4,IF(J125="ベスト8",[5]現行XD用点数換算表!$E$4,IF(J125="ベスト16",[5]現行XD用点数換算表!$F$4,IF(J125="ベスト32",[5]現行XD用点数換算表!$G$4,"")))))))</f>
        <v>0</v>
      </c>
      <c r="L125" s="12"/>
      <c r="M125" s="8">
        <f>IF(L125="",0,IF(L125="優勝",現行XD用点数換算表!$B$5,IF(L125="準優勝",現行XD用点数換算表!$C$5,IF(L125="ベスト4",現行XD用点数換算表!$D$5,IF(L125="ベスト8",現行XD用点数換算表!$E$5,IF(L125="ベスト16",現行XD用点数換算表!$F$5,IF(L125="ベスト32",現行XD用点数換算表!$G$5,"")))))))</f>
        <v>0</v>
      </c>
      <c r="N125" s="12"/>
      <c r="O125" s="8">
        <f>IF(N125="",0,IF(N125="優勝",現行XD用点数換算表!$B$6,IF(N125="準優勝",現行XD用点数換算表!$C$6,IF(N125="ベスト4",現行XD用点数換算表!$D$6,IF(N125="ベスト8",現行XD用点数換算表!$E$6,IF(N125="ベスト16",現行XD用点数換算表!$F$6,IF(N125="ベスト32",現行XD用点数換算表!$G$6,"")))))))</f>
        <v>0</v>
      </c>
      <c r="P125" s="12"/>
      <c r="Q125" s="8">
        <f>IF(P125="",0,IF(P125="優勝",現行XD用点数換算表!$B$7,IF(P125="準優勝",現行XD用点数換算表!$C$7,IF(P125="ベスト4",現行XD用点数換算表!$D$7,IF(P125="ベスト8",現行XD用点数換算表!$E$7,現行XD用点数換算表!$F$7)))))</f>
        <v>0</v>
      </c>
      <c r="R125" s="12"/>
      <c r="S125" s="8">
        <f>IF(R125="",0,IF(R125="優勝",現行XD用点数換算表!$B$8,IF(R125="準優勝",現行XD用点数換算表!$C$8,IF(R125="ベスト4",現行XD用点数換算表!$D$8,IF(R125="ベスト8",現行XD用点数換算表!$E$8,現行XD用点数換算表!$F$8)))))</f>
        <v>0</v>
      </c>
      <c r="T125" s="12"/>
      <c r="U125" s="14">
        <f>IF(T125="",0,IF(T125="優勝",現行XD用点数換算表!$B$13,IF(T125="準優勝",現行XD用点数換算表!$C$13,IF(T125="ベスト4",現行XD用点数換算表!$D$13,現行XD用点数換算表!$E$13))))</f>
        <v>0</v>
      </c>
      <c r="V125" s="12"/>
      <c r="W125" s="8">
        <f>IF(V125="",0,IF(V125="優勝",現行XD用点数換算表!$B$14,IF(V125="準優勝",現行XD用点数換算表!$C$14,IF(V125="ベスト4",現行XD用点数換算表!$D$14,現行XD用点数換算表!$E$14))))</f>
        <v>0</v>
      </c>
      <c r="X125" s="12"/>
      <c r="Y125" s="8">
        <f>IF(X125="",0,IF(X125="優勝",[5]現行XD用点数換算表!$B$15,IF(X125="準優勝",[5]現行XD用点数換算表!$C$15,IF(X125="ベスト4",[5]現行XD用点数換算表!$D$15,IF(X125="ベスト8",[5]現行XD用点数換算表!$E$15,IF(X125="ベスト16",[5]現行XD用点数換算表!$F$15,IF(X125="ベスト32",[5]現行XD用点数換算表!$G$15,"")))))))</f>
        <v>0</v>
      </c>
      <c r="Z125" s="12"/>
      <c r="AA125" s="8">
        <f>IF(Z125="",0,IF(Z125="優勝",現行XD用点数換算表!$B$16,IF(Z125="準優勝",現行XD用点数換算表!$C$16,IF(Z125="ベスト4",現行XD用点数換算表!$D$16,IF(Z125="ベスト8",現行XD用点数換算表!$E$16,IF(Z125="ベスト16",現行XD用点数換算表!$F$16,IF(Z125="ベスト32",現行XD用点数換算表!$G$16,"")))))))</f>
        <v>0</v>
      </c>
      <c r="AB125" s="12"/>
      <c r="AC125" s="8">
        <f>IF(AB125="",0,IF(AB125="優勝",現行XD用点数換算表!$B$17,IF(AB125="準優勝",現行XD用点数換算表!$C$17,IF(AB125="ベスト4",現行XD用点数換算表!$D$17,IF(AB125="ベスト8",現行XD用点数換算表!$E$17,IF(AB125="ベスト16",現行XD用点数換算表!$F$17,IF(AB125="ベスト32",現行XD用点数換算表!$G$17,"")))))))</f>
        <v>0</v>
      </c>
      <c r="AD125" s="12"/>
      <c r="AE125" s="8">
        <f>IF(AD125="",0,IF(AD125="優勝",現行XD用点数換算表!$B$18,IF(AD125="準優勝",現行XD用点数換算表!$C$18,IF(AD125="ベスト4",現行XD用点数換算表!$D$18,IF(AD125="ベスト8",現行XD用点数換算表!$E$18,現行XD用点数換算表!$F$18)))))</f>
        <v>0</v>
      </c>
      <c r="AF125" s="12"/>
      <c r="AG125" s="8">
        <f>IF(AF125="",0,IF(AF125="優勝",現行XD用点数換算表!$B$19,IF(AF125="準優勝",現行XD用点数換算表!$C$19,IF(AF125="ベスト4",現行XD用点数換算表!$D$19,IF(AF125="ベスト8",現行XD用点数換算表!$E$19,現行XD用点数換算表!$F$19)))))</f>
        <v>0</v>
      </c>
      <c r="AH125" s="8">
        <f t="shared" si="4"/>
        <v>0</v>
      </c>
    </row>
    <row r="126" spans="1:34" ht="15" customHeight="1" x14ac:dyDescent="0.55000000000000004">
      <c r="A126" s="12"/>
      <c r="B126" s="12"/>
      <c r="C126" s="12"/>
      <c r="D126" s="12"/>
      <c r="E126" s="12"/>
      <c r="F126" s="12"/>
      <c r="G126" s="13">
        <f>IF(F126="",0,IF(F126="優勝",現行XD用点数換算表!$B$2,IF(F126="準優勝",現行XD用点数換算表!$C$2,IF(F126="ベスト4",現行XD用点数換算表!$D$2,現行XD用点数換算表!$E$2))))</f>
        <v>0</v>
      </c>
      <c r="H126" s="12"/>
      <c r="I126" s="8">
        <f>IF(H126="",0,IF(H126="優勝",現行XD用点数換算表!$B$3,IF(H126="準優勝",現行XD用点数換算表!$C$3,IF(H126="ベスト4",現行XD用点数換算表!$D$3,現行XD用点数換算表!$E$3))))</f>
        <v>0</v>
      </c>
      <c r="J126" s="12"/>
      <c r="K126" s="8">
        <f>IF(J126="",0,IF(J126="優勝",[5]現行XD用点数換算表!$B$4,IF(J126="準優勝",[5]現行XD用点数換算表!$C$4,IF(J126="ベスト4",[5]現行XD用点数換算表!$D$4,IF(J126="ベスト8",[5]現行XD用点数換算表!$E$4,IF(J126="ベスト16",[5]現行XD用点数換算表!$F$4,IF(J126="ベスト32",[5]現行XD用点数換算表!$G$4,"")))))))</f>
        <v>0</v>
      </c>
      <c r="L126" s="12"/>
      <c r="M126" s="8">
        <f>IF(L126="",0,IF(L126="優勝",現行XD用点数換算表!$B$5,IF(L126="準優勝",現行XD用点数換算表!$C$5,IF(L126="ベスト4",現行XD用点数換算表!$D$5,IF(L126="ベスト8",現行XD用点数換算表!$E$5,IF(L126="ベスト16",現行XD用点数換算表!$F$5,IF(L126="ベスト32",現行XD用点数換算表!$G$5,"")))))))</f>
        <v>0</v>
      </c>
      <c r="N126" s="12"/>
      <c r="O126" s="8">
        <f>IF(N126="",0,IF(N126="優勝",現行XD用点数換算表!$B$6,IF(N126="準優勝",現行XD用点数換算表!$C$6,IF(N126="ベスト4",現行XD用点数換算表!$D$6,IF(N126="ベスト8",現行XD用点数換算表!$E$6,IF(N126="ベスト16",現行XD用点数換算表!$F$6,IF(N126="ベスト32",現行XD用点数換算表!$G$6,"")))))))</f>
        <v>0</v>
      </c>
      <c r="P126" s="12"/>
      <c r="Q126" s="8">
        <f>IF(P126="",0,IF(P126="優勝",現行XD用点数換算表!$B$7,IF(P126="準優勝",現行XD用点数換算表!$C$7,IF(P126="ベスト4",現行XD用点数換算表!$D$7,IF(P126="ベスト8",現行XD用点数換算表!$E$7,現行XD用点数換算表!$F$7)))))</f>
        <v>0</v>
      </c>
      <c r="R126" s="12"/>
      <c r="S126" s="8">
        <f>IF(R126="",0,IF(R126="優勝",現行XD用点数換算表!$B$8,IF(R126="準優勝",現行XD用点数換算表!$C$8,IF(R126="ベスト4",現行XD用点数換算表!$D$8,IF(R126="ベスト8",現行XD用点数換算表!$E$8,現行XD用点数換算表!$F$8)))))</f>
        <v>0</v>
      </c>
      <c r="T126" s="12"/>
      <c r="U126" s="14">
        <f>IF(T126="",0,IF(T126="優勝",現行XD用点数換算表!$B$13,IF(T126="準優勝",現行XD用点数換算表!$C$13,IF(T126="ベスト4",現行XD用点数換算表!$D$13,現行XD用点数換算表!$E$13))))</f>
        <v>0</v>
      </c>
      <c r="V126" s="12"/>
      <c r="W126" s="8">
        <f>IF(V126="",0,IF(V126="優勝",現行XD用点数換算表!$B$14,IF(V126="準優勝",現行XD用点数換算表!$C$14,IF(V126="ベスト4",現行XD用点数換算表!$D$14,現行XD用点数換算表!$E$14))))</f>
        <v>0</v>
      </c>
      <c r="X126" s="12"/>
      <c r="Y126" s="8">
        <f>IF(X126="",0,IF(X126="優勝",[5]現行XD用点数換算表!$B$15,IF(X126="準優勝",[5]現行XD用点数換算表!$C$15,IF(X126="ベスト4",[5]現行XD用点数換算表!$D$15,IF(X126="ベスト8",[5]現行XD用点数換算表!$E$15,IF(X126="ベスト16",[5]現行XD用点数換算表!$F$15,IF(X126="ベスト32",[5]現行XD用点数換算表!$G$15,"")))))))</f>
        <v>0</v>
      </c>
      <c r="Z126" s="12"/>
      <c r="AA126" s="8">
        <f>IF(Z126="",0,IF(Z126="優勝",現行XD用点数換算表!$B$16,IF(Z126="準優勝",現行XD用点数換算表!$C$16,IF(Z126="ベスト4",現行XD用点数換算表!$D$16,IF(Z126="ベスト8",現行XD用点数換算表!$E$16,IF(Z126="ベスト16",現行XD用点数換算表!$F$16,IF(Z126="ベスト32",現行XD用点数換算表!$G$16,"")))))))</f>
        <v>0</v>
      </c>
      <c r="AB126" s="12"/>
      <c r="AC126" s="8">
        <f>IF(AB126="",0,IF(AB126="優勝",現行XD用点数換算表!$B$17,IF(AB126="準優勝",現行XD用点数換算表!$C$17,IF(AB126="ベスト4",現行XD用点数換算表!$D$17,IF(AB126="ベスト8",現行XD用点数換算表!$E$17,IF(AB126="ベスト16",現行XD用点数換算表!$F$17,IF(AB126="ベスト32",現行XD用点数換算表!$G$17,"")))))))</f>
        <v>0</v>
      </c>
      <c r="AD126" s="12"/>
      <c r="AE126" s="8">
        <f>IF(AD126="",0,IF(AD126="優勝",現行XD用点数換算表!$B$18,IF(AD126="準優勝",現行XD用点数換算表!$C$18,IF(AD126="ベスト4",現行XD用点数換算表!$D$18,IF(AD126="ベスト8",現行XD用点数換算表!$E$18,現行XD用点数換算表!$F$18)))))</f>
        <v>0</v>
      </c>
      <c r="AF126" s="12"/>
      <c r="AG126" s="8">
        <f>IF(AF126="",0,IF(AF126="優勝",現行XD用点数換算表!$B$19,IF(AF126="準優勝",現行XD用点数換算表!$C$19,IF(AF126="ベスト4",現行XD用点数換算表!$D$19,IF(AF126="ベスト8",現行XD用点数換算表!$E$19,現行XD用点数換算表!$F$19)))))</f>
        <v>0</v>
      </c>
      <c r="AH126" s="8">
        <f t="shared" si="4"/>
        <v>0</v>
      </c>
    </row>
    <row r="127" spans="1:34" ht="15" customHeight="1" x14ac:dyDescent="0.55000000000000004">
      <c r="A127" s="12"/>
      <c r="B127" s="12"/>
      <c r="C127" s="12"/>
      <c r="D127" s="12"/>
      <c r="E127" s="12"/>
      <c r="F127" s="12"/>
      <c r="G127" s="13">
        <f>IF(F127="",0,IF(F127="優勝",現行XD用点数換算表!$B$2,IF(F127="準優勝",現行XD用点数換算表!$C$2,IF(F127="ベスト4",現行XD用点数換算表!$D$2,現行XD用点数換算表!$E$2))))</f>
        <v>0</v>
      </c>
      <c r="H127" s="12"/>
      <c r="I127" s="8">
        <f>IF(H127="",0,IF(H127="優勝",現行XD用点数換算表!$B$3,IF(H127="準優勝",現行XD用点数換算表!$C$3,IF(H127="ベスト4",現行XD用点数換算表!$D$3,現行XD用点数換算表!$E$3))))</f>
        <v>0</v>
      </c>
      <c r="J127" s="12"/>
      <c r="K127" s="8">
        <f>IF(J127="",0,IF(J127="優勝",[5]現行XD用点数換算表!$B$4,IF(J127="準優勝",[5]現行XD用点数換算表!$C$4,IF(J127="ベスト4",[5]現行XD用点数換算表!$D$4,IF(J127="ベスト8",[5]現行XD用点数換算表!$E$4,IF(J127="ベスト16",[5]現行XD用点数換算表!$F$4,IF(J127="ベスト32",[5]現行XD用点数換算表!$G$4,"")))))))</f>
        <v>0</v>
      </c>
      <c r="L127" s="12"/>
      <c r="M127" s="8">
        <f>IF(L127="",0,IF(L127="優勝",現行XD用点数換算表!$B$5,IF(L127="準優勝",現行XD用点数換算表!$C$5,IF(L127="ベスト4",現行XD用点数換算表!$D$5,IF(L127="ベスト8",現行XD用点数換算表!$E$5,IF(L127="ベスト16",現行XD用点数換算表!$F$5,IF(L127="ベスト32",現行XD用点数換算表!$G$5,"")))))))</f>
        <v>0</v>
      </c>
      <c r="N127" s="12"/>
      <c r="O127" s="8">
        <f>IF(N127="",0,IF(N127="優勝",現行XD用点数換算表!$B$6,IF(N127="準優勝",現行XD用点数換算表!$C$6,IF(N127="ベスト4",現行XD用点数換算表!$D$6,IF(N127="ベスト8",現行XD用点数換算表!$E$6,IF(N127="ベスト16",現行XD用点数換算表!$F$6,IF(N127="ベスト32",現行XD用点数換算表!$G$6,"")))))))</f>
        <v>0</v>
      </c>
      <c r="P127" s="12"/>
      <c r="Q127" s="8">
        <f>IF(P127="",0,IF(P127="優勝",現行XD用点数換算表!$B$7,IF(P127="準優勝",現行XD用点数換算表!$C$7,IF(P127="ベスト4",現行XD用点数換算表!$D$7,IF(P127="ベスト8",現行XD用点数換算表!$E$7,現行XD用点数換算表!$F$7)))))</f>
        <v>0</v>
      </c>
      <c r="R127" s="12"/>
      <c r="S127" s="8">
        <f>IF(R127="",0,IF(R127="優勝",現行XD用点数換算表!$B$8,IF(R127="準優勝",現行XD用点数換算表!$C$8,IF(R127="ベスト4",現行XD用点数換算表!$D$8,IF(R127="ベスト8",現行XD用点数換算表!$E$8,現行XD用点数換算表!$F$8)))))</f>
        <v>0</v>
      </c>
      <c r="T127" s="12"/>
      <c r="U127" s="14">
        <f>IF(T127="",0,IF(T127="優勝",現行XD用点数換算表!$B$13,IF(T127="準優勝",現行XD用点数換算表!$C$13,IF(T127="ベスト4",現行XD用点数換算表!$D$13,現行XD用点数換算表!$E$13))))</f>
        <v>0</v>
      </c>
      <c r="V127" s="12"/>
      <c r="W127" s="8">
        <f>IF(V127="",0,IF(V127="優勝",現行XD用点数換算表!$B$14,IF(V127="準優勝",現行XD用点数換算表!$C$14,IF(V127="ベスト4",現行XD用点数換算表!$D$14,現行XD用点数換算表!$E$14))))</f>
        <v>0</v>
      </c>
      <c r="X127" s="12"/>
      <c r="Y127" s="8">
        <f>IF(X127="",0,IF(X127="優勝",[5]現行XD用点数換算表!$B$15,IF(X127="準優勝",[5]現行XD用点数換算表!$C$15,IF(X127="ベスト4",[5]現行XD用点数換算表!$D$15,IF(X127="ベスト8",[5]現行XD用点数換算表!$E$15,IF(X127="ベスト16",[5]現行XD用点数換算表!$F$15,IF(X127="ベスト32",[5]現行XD用点数換算表!$G$15,"")))))))</f>
        <v>0</v>
      </c>
      <c r="Z127" s="12"/>
      <c r="AA127" s="8">
        <f>IF(Z127="",0,IF(Z127="優勝",現行XD用点数換算表!$B$16,IF(Z127="準優勝",現行XD用点数換算表!$C$16,IF(Z127="ベスト4",現行XD用点数換算表!$D$16,IF(Z127="ベスト8",現行XD用点数換算表!$E$16,IF(Z127="ベスト16",現行XD用点数換算表!$F$16,IF(Z127="ベスト32",現行XD用点数換算表!$G$16,"")))))))</f>
        <v>0</v>
      </c>
      <c r="AB127" s="12"/>
      <c r="AC127" s="8">
        <f>IF(AB127="",0,IF(AB127="優勝",現行XD用点数換算表!$B$17,IF(AB127="準優勝",現行XD用点数換算表!$C$17,IF(AB127="ベスト4",現行XD用点数換算表!$D$17,IF(AB127="ベスト8",現行XD用点数換算表!$E$17,IF(AB127="ベスト16",現行XD用点数換算表!$F$17,IF(AB127="ベスト32",現行XD用点数換算表!$G$17,"")))))))</f>
        <v>0</v>
      </c>
      <c r="AD127" s="12"/>
      <c r="AE127" s="8">
        <f>IF(AD127="",0,IF(AD127="優勝",現行XD用点数換算表!$B$18,IF(AD127="準優勝",現行XD用点数換算表!$C$18,IF(AD127="ベスト4",現行XD用点数換算表!$D$18,IF(AD127="ベスト8",現行XD用点数換算表!$E$18,現行XD用点数換算表!$F$18)))))</f>
        <v>0</v>
      </c>
      <c r="AF127" s="12"/>
      <c r="AG127" s="8">
        <f>IF(AF127="",0,IF(AF127="優勝",現行XD用点数換算表!$B$19,IF(AF127="準優勝",現行XD用点数換算表!$C$19,IF(AF127="ベスト4",現行XD用点数換算表!$D$19,IF(AF127="ベスト8",現行XD用点数換算表!$E$19,現行XD用点数換算表!$F$19)))))</f>
        <v>0</v>
      </c>
      <c r="AH127" s="8">
        <f t="shared" si="4"/>
        <v>0</v>
      </c>
    </row>
    <row r="128" spans="1:34" ht="15" customHeight="1" x14ac:dyDescent="0.55000000000000004">
      <c r="A128" s="12"/>
      <c r="B128" s="12"/>
      <c r="C128" s="12"/>
      <c r="D128" s="12"/>
      <c r="E128" s="12"/>
      <c r="F128" s="12"/>
      <c r="G128" s="13">
        <f>IF(F128="",0,IF(F128="優勝",現行XD用点数換算表!$B$2,IF(F128="準優勝",現行XD用点数換算表!$C$2,IF(F128="ベスト4",現行XD用点数換算表!$D$2,現行XD用点数換算表!$E$2))))</f>
        <v>0</v>
      </c>
      <c r="H128" s="12"/>
      <c r="I128" s="8">
        <f>IF(H128="",0,IF(H128="優勝",現行XD用点数換算表!$B$3,IF(H128="準優勝",現行XD用点数換算表!$C$3,IF(H128="ベスト4",現行XD用点数換算表!$D$3,現行XD用点数換算表!$E$3))))</f>
        <v>0</v>
      </c>
      <c r="J128" s="12"/>
      <c r="K128" s="8">
        <f>IF(J128="",0,IF(J128="優勝",[5]現行XD用点数換算表!$B$4,IF(J128="準優勝",[5]現行XD用点数換算表!$C$4,IF(J128="ベスト4",[5]現行XD用点数換算表!$D$4,IF(J128="ベスト8",[5]現行XD用点数換算表!$E$4,IF(J128="ベスト16",[5]現行XD用点数換算表!$F$4,IF(J128="ベスト32",[5]現行XD用点数換算表!$G$4,"")))))))</f>
        <v>0</v>
      </c>
      <c r="L128" s="12"/>
      <c r="M128" s="8">
        <f>IF(L128="",0,IF(L128="優勝",現行XD用点数換算表!$B$5,IF(L128="準優勝",現行XD用点数換算表!$C$5,IF(L128="ベスト4",現行XD用点数換算表!$D$5,IF(L128="ベスト8",現行XD用点数換算表!$E$5,IF(L128="ベスト16",現行XD用点数換算表!$F$5,IF(L128="ベスト32",現行XD用点数換算表!$G$5,"")))))))</f>
        <v>0</v>
      </c>
      <c r="N128" s="12"/>
      <c r="O128" s="8">
        <f>IF(N128="",0,IF(N128="優勝",現行XD用点数換算表!$B$6,IF(N128="準優勝",現行XD用点数換算表!$C$6,IF(N128="ベスト4",現行XD用点数換算表!$D$6,IF(N128="ベスト8",現行XD用点数換算表!$E$6,IF(N128="ベスト16",現行XD用点数換算表!$F$6,IF(N128="ベスト32",現行XD用点数換算表!$G$6,"")))))))</f>
        <v>0</v>
      </c>
      <c r="P128" s="12"/>
      <c r="Q128" s="8">
        <f>IF(P128="",0,IF(P128="優勝",現行XD用点数換算表!$B$7,IF(P128="準優勝",現行XD用点数換算表!$C$7,IF(P128="ベスト4",現行XD用点数換算表!$D$7,IF(P128="ベスト8",現行XD用点数換算表!$E$7,現行XD用点数換算表!$F$7)))))</f>
        <v>0</v>
      </c>
      <c r="R128" s="12"/>
      <c r="S128" s="8">
        <f>IF(R128="",0,IF(R128="優勝",現行XD用点数換算表!$B$8,IF(R128="準優勝",現行XD用点数換算表!$C$8,IF(R128="ベスト4",現行XD用点数換算表!$D$8,IF(R128="ベスト8",現行XD用点数換算表!$E$8,現行XD用点数換算表!$F$8)))))</f>
        <v>0</v>
      </c>
      <c r="T128" s="12"/>
      <c r="U128" s="14">
        <f>IF(T128="",0,IF(T128="優勝",現行XD用点数換算表!$B$13,IF(T128="準優勝",現行XD用点数換算表!$C$13,IF(T128="ベスト4",現行XD用点数換算表!$D$13,現行XD用点数換算表!$E$13))))</f>
        <v>0</v>
      </c>
      <c r="V128" s="12"/>
      <c r="W128" s="8">
        <f>IF(V128="",0,IF(V128="優勝",現行XD用点数換算表!$B$14,IF(V128="準優勝",現行XD用点数換算表!$C$14,IF(V128="ベスト4",現行XD用点数換算表!$D$14,現行XD用点数換算表!$E$14))))</f>
        <v>0</v>
      </c>
      <c r="X128" s="12"/>
      <c r="Y128" s="8">
        <f>IF(X128="",0,IF(X128="優勝",[5]現行XD用点数換算表!$B$15,IF(X128="準優勝",[5]現行XD用点数換算表!$C$15,IF(X128="ベスト4",[5]現行XD用点数換算表!$D$15,IF(X128="ベスト8",[5]現行XD用点数換算表!$E$15,IF(X128="ベスト16",[5]現行XD用点数換算表!$F$15,IF(X128="ベスト32",[5]現行XD用点数換算表!$G$15,"")))))))</f>
        <v>0</v>
      </c>
      <c r="Z128" s="12"/>
      <c r="AA128" s="8">
        <f>IF(Z128="",0,IF(Z128="優勝",現行XD用点数換算表!$B$16,IF(Z128="準優勝",現行XD用点数換算表!$C$16,IF(Z128="ベスト4",現行XD用点数換算表!$D$16,IF(Z128="ベスト8",現行XD用点数換算表!$E$16,IF(Z128="ベスト16",現行XD用点数換算表!$F$16,IF(Z128="ベスト32",現行XD用点数換算表!$G$16,"")))))))</f>
        <v>0</v>
      </c>
      <c r="AB128" s="12"/>
      <c r="AC128" s="8">
        <f>IF(AB128="",0,IF(AB128="優勝",現行XD用点数換算表!$B$17,IF(AB128="準優勝",現行XD用点数換算表!$C$17,IF(AB128="ベスト4",現行XD用点数換算表!$D$17,IF(AB128="ベスト8",現行XD用点数換算表!$E$17,IF(AB128="ベスト16",現行XD用点数換算表!$F$17,IF(AB128="ベスト32",現行XD用点数換算表!$G$17,"")))))))</f>
        <v>0</v>
      </c>
      <c r="AD128" s="12"/>
      <c r="AE128" s="8">
        <f>IF(AD128="",0,IF(AD128="優勝",現行XD用点数換算表!$B$18,IF(AD128="準優勝",現行XD用点数換算表!$C$18,IF(AD128="ベスト4",現行XD用点数換算表!$D$18,IF(AD128="ベスト8",現行XD用点数換算表!$E$18,現行XD用点数換算表!$F$18)))))</f>
        <v>0</v>
      </c>
      <c r="AF128" s="12"/>
      <c r="AG128" s="8">
        <f>IF(AF128="",0,IF(AF128="優勝",現行XD用点数換算表!$B$19,IF(AF128="準優勝",現行XD用点数換算表!$C$19,IF(AF128="ベスト4",現行XD用点数換算表!$D$19,IF(AF128="ベスト8",現行XD用点数換算表!$E$19,現行XD用点数換算表!$F$19)))))</f>
        <v>0</v>
      </c>
      <c r="AH128" s="8">
        <f t="shared" si="4"/>
        <v>0</v>
      </c>
    </row>
    <row r="129" spans="1:34" ht="15" customHeight="1" x14ac:dyDescent="0.55000000000000004">
      <c r="A129" s="12"/>
      <c r="B129" s="12"/>
      <c r="C129" s="12"/>
      <c r="D129" s="12"/>
      <c r="E129" s="12"/>
      <c r="F129" s="12"/>
      <c r="G129" s="13">
        <f>IF(F129="",0,IF(F129="優勝",現行XD用点数換算表!$B$2,IF(F129="準優勝",現行XD用点数換算表!$C$2,IF(F129="ベスト4",現行XD用点数換算表!$D$2,現行XD用点数換算表!$E$2))))</f>
        <v>0</v>
      </c>
      <c r="H129" s="12"/>
      <c r="I129" s="8">
        <f>IF(H129="",0,IF(H129="優勝",現行XD用点数換算表!$B$3,IF(H129="準優勝",現行XD用点数換算表!$C$3,IF(H129="ベスト4",現行XD用点数換算表!$D$3,現行XD用点数換算表!$E$3))))</f>
        <v>0</v>
      </c>
      <c r="J129" s="12"/>
      <c r="K129" s="8">
        <f>IF(J129="",0,IF(J129="優勝",[5]現行XD用点数換算表!$B$4,IF(J129="準優勝",[5]現行XD用点数換算表!$C$4,IF(J129="ベスト4",[5]現行XD用点数換算表!$D$4,IF(J129="ベスト8",[5]現行XD用点数換算表!$E$4,IF(J129="ベスト16",[5]現行XD用点数換算表!$F$4,IF(J129="ベスト32",[5]現行XD用点数換算表!$G$4,"")))))))</f>
        <v>0</v>
      </c>
      <c r="L129" s="12"/>
      <c r="M129" s="8">
        <f>IF(L129="",0,IF(L129="優勝",現行XD用点数換算表!$B$5,IF(L129="準優勝",現行XD用点数換算表!$C$5,IF(L129="ベスト4",現行XD用点数換算表!$D$5,IF(L129="ベスト8",現行XD用点数換算表!$E$5,IF(L129="ベスト16",現行XD用点数換算表!$F$5,IF(L129="ベスト32",現行XD用点数換算表!$G$5,"")))))))</f>
        <v>0</v>
      </c>
      <c r="N129" s="12"/>
      <c r="O129" s="8">
        <f>IF(N129="",0,IF(N129="優勝",現行XD用点数換算表!$B$6,IF(N129="準優勝",現行XD用点数換算表!$C$6,IF(N129="ベスト4",現行XD用点数換算表!$D$6,IF(N129="ベスト8",現行XD用点数換算表!$E$6,IF(N129="ベスト16",現行XD用点数換算表!$F$6,IF(N129="ベスト32",現行XD用点数換算表!$G$6,"")))))))</f>
        <v>0</v>
      </c>
      <c r="P129" s="12"/>
      <c r="Q129" s="8">
        <f>IF(P129="",0,IF(P129="優勝",現行XD用点数換算表!$B$7,IF(P129="準優勝",現行XD用点数換算表!$C$7,IF(P129="ベスト4",現行XD用点数換算表!$D$7,IF(P129="ベスト8",現行XD用点数換算表!$E$7,現行XD用点数換算表!$F$7)))))</f>
        <v>0</v>
      </c>
      <c r="R129" s="12"/>
      <c r="S129" s="8">
        <f>IF(R129="",0,IF(R129="優勝",現行XD用点数換算表!$B$8,IF(R129="準優勝",現行XD用点数換算表!$C$8,IF(R129="ベスト4",現行XD用点数換算表!$D$8,IF(R129="ベスト8",現行XD用点数換算表!$E$8,現行XD用点数換算表!$F$8)))))</f>
        <v>0</v>
      </c>
      <c r="T129" s="12"/>
      <c r="U129" s="14">
        <f>IF(T129="",0,IF(T129="優勝",現行XD用点数換算表!$B$13,IF(T129="準優勝",現行XD用点数換算表!$C$13,IF(T129="ベスト4",現行XD用点数換算表!$D$13,現行XD用点数換算表!$E$13))))</f>
        <v>0</v>
      </c>
      <c r="V129" s="12"/>
      <c r="W129" s="8">
        <f>IF(V129="",0,IF(V129="優勝",現行XD用点数換算表!$B$14,IF(V129="準優勝",現行XD用点数換算表!$C$14,IF(V129="ベスト4",現行XD用点数換算表!$D$14,現行XD用点数換算表!$E$14))))</f>
        <v>0</v>
      </c>
      <c r="X129" s="12"/>
      <c r="Y129" s="8">
        <f>IF(X129="",0,IF(X129="優勝",[5]現行XD用点数換算表!$B$15,IF(X129="準優勝",[5]現行XD用点数換算表!$C$15,IF(X129="ベスト4",[5]現行XD用点数換算表!$D$15,IF(X129="ベスト8",[5]現行XD用点数換算表!$E$15,IF(X129="ベスト16",[5]現行XD用点数換算表!$F$15,IF(X129="ベスト32",[5]現行XD用点数換算表!$G$15,"")))))))</f>
        <v>0</v>
      </c>
      <c r="Z129" s="12"/>
      <c r="AA129" s="8">
        <f>IF(Z129="",0,IF(Z129="優勝",現行XD用点数換算表!$B$16,IF(Z129="準優勝",現行XD用点数換算表!$C$16,IF(Z129="ベスト4",現行XD用点数換算表!$D$16,IF(Z129="ベスト8",現行XD用点数換算表!$E$16,IF(Z129="ベスト16",現行XD用点数換算表!$F$16,IF(Z129="ベスト32",現行XD用点数換算表!$G$16,"")))))))</f>
        <v>0</v>
      </c>
      <c r="AB129" s="12"/>
      <c r="AC129" s="8">
        <f>IF(AB129="",0,IF(AB129="優勝",現行XD用点数換算表!$B$17,IF(AB129="準優勝",現行XD用点数換算表!$C$17,IF(AB129="ベスト4",現行XD用点数換算表!$D$17,IF(AB129="ベスト8",現行XD用点数換算表!$E$17,IF(AB129="ベスト16",現行XD用点数換算表!$F$17,IF(AB129="ベスト32",現行XD用点数換算表!$G$17,"")))))))</f>
        <v>0</v>
      </c>
      <c r="AD129" s="12"/>
      <c r="AE129" s="8">
        <f>IF(AD129="",0,IF(AD129="優勝",現行XD用点数換算表!$B$18,IF(AD129="準優勝",現行XD用点数換算表!$C$18,IF(AD129="ベスト4",現行XD用点数換算表!$D$18,IF(AD129="ベスト8",現行XD用点数換算表!$E$18,現行XD用点数換算表!$F$18)))))</f>
        <v>0</v>
      </c>
      <c r="AF129" s="12"/>
      <c r="AG129" s="8">
        <f>IF(AF129="",0,IF(AF129="優勝",現行XD用点数換算表!$B$19,IF(AF129="準優勝",現行XD用点数換算表!$C$19,IF(AF129="ベスト4",現行XD用点数換算表!$D$19,IF(AF129="ベスト8",現行XD用点数換算表!$E$19,現行XD用点数換算表!$F$19)))))</f>
        <v>0</v>
      </c>
      <c r="AH129" s="8">
        <f t="shared" ref="AH129:AH192" si="5">MAX(G129,I129)+SUM(K129:S129)+MAX(U129,W129)+SUM(Y129:AG129)</f>
        <v>0</v>
      </c>
    </row>
    <row r="130" spans="1:34" ht="15" customHeight="1" x14ac:dyDescent="0.55000000000000004">
      <c r="A130" s="12"/>
      <c r="B130" s="12"/>
      <c r="C130" s="12"/>
      <c r="D130" s="12"/>
      <c r="E130" s="12"/>
      <c r="F130" s="12"/>
      <c r="G130" s="13">
        <f>IF(F130="",0,IF(F130="優勝",現行XD用点数換算表!$B$2,IF(F130="準優勝",現行XD用点数換算表!$C$2,IF(F130="ベスト4",現行XD用点数換算表!$D$2,現行XD用点数換算表!$E$2))))</f>
        <v>0</v>
      </c>
      <c r="H130" s="12"/>
      <c r="I130" s="8">
        <f>IF(H130="",0,IF(H130="優勝",現行XD用点数換算表!$B$3,IF(H130="準優勝",現行XD用点数換算表!$C$3,IF(H130="ベスト4",現行XD用点数換算表!$D$3,現行XD用点数換算表!$E$3))))</f>
        <v>0</v>
      </c>
      <c r="J130" s="12"/>
      <c r="K130" s="8">
        <f>IF(J130="",0,IF(J130="優勝",[5]現行XD用点数換算表!$B$4,IF(J130="準優勝",[5]現行XD用点数換算表!$C$4,IF(J130="ベスト4",[5]現行XD用点数換算表!$D$4,IF(J130="ベスト8",[5]現行XD用点数換算表!$E$4,IF(J130="ベスト16",[5]現行XD用点数換算表!$F$4,IF(J130="ベスト32",[5]現行XD用点数換算表!$G$4,"")))))))</f>
        <v>0</v>
      </c>
      <c r="L130" s="12"/>
      <c r="M130" s="8">
        <f>IF(L130="",0,IF(L130="優勝",現行XD用点数換算表!$B$5,IF(L130="準優勝",現行XD用点数換算表!$C$5,IF(L130="ベスト4",現行XD用点数換算表!$D$5,IF(L130="ベスト8",現行XD用点数換算表!$E$5,IF(L130="ベスト16",現行XD用点数換算表!$F$5,IF(L130="ベスト32",現行XD用点数換算表!$G$5,"")))))))</f>
        <v>0</v>
      </c>
      <c r="N130" s="12"/>
      <c r="O130" s="8">
        <f>IF(N130="",0,IF(N130="優勝",現行XD用点数換算表!$B$6,IF(N130="準優勝",現行XD用点数換算表!$C$6,IF(N130="ベスト4",現行XD用点数換算表!$D$6,IF(N130="ベスト8",現行XD用点数換算表!$E$6,IF(N130="ベスト16",現行XD用点数換算表!$F$6,IF(N130="ベスト32",現行XD用点数換算表!$G$6,"")))))))</f>
        <v>0</v>
      </c>
      <c r="P130" s="12"/>
      <c r="Q130" s="8">
        <f>IF(P130="",0,IF(P130="優勝",現行XD用点数換算表!$B$7,IF(P130="準優勝",現行XD用点数換算表!$C$7,IF(P130="ベスト4",現行XD用点数換算表!$D$7,IF(P130="ベスト8",現行XD用点数換算表!$E$7,現行XD用点数換算表!$F$7)))))</f>
        <v>0</v>
      </c>
      <c r="R130" s="12"/>
      <c r="S130" s="8">
        <f>IF(R130="",0,IF(R130="優勝",現行XD用点数換算表!$B$8,IF(R130="準優勝",現行XD用点数換算表!$C$8,IF(R130="ベスト4",現行XD用点数換算表!$D$8,IF(R130="ベスト8",現行XD用点数換算表!$E$8,現行XD用点数換算表!$F$8)))))</f>
        <v>0</v>
      </c>
      <c r="T130" s="12"/>
      <c r="U130" s="14">
        <f>IF(T130="",0,IF(T130="優勝",現行XD用点数換算表!$B$13,IF(T130="準優勝",現行XD用点数換算表!$C$13,IF(T130="ベスト4",現行XD用点数換算表!$D$13,現行XD用点数換算表!$E$13))))</f>
        <v>0</v>
      </c>
      <c r="V130" s="12"/>
      <c r="W130" s="8">
        <f>IF(V130="",0,IF(V130="優勝",現行XD用点数換算表!$B$14,IF(V130="準優勝",現行XD用点数換算表!$C$14,IF(V130="ベスト4",現行XD用点数換算表!$D$14,現行XD用点数換算表!$E$14))))</f>
        <v>0</v>
      </c>
      <c r="X130" s="12"/>
      <c r="Y130" s="8">
        <f>IF(X130="",0,IF(X130="優勝",[5]現行XD用点数換算表!$B$15,IF(X130="準優勝",[5]現行XD用点数換算表!$C$15,IF(X130="ベスト4",[5]現行XD用点数換算表!$D$15,IF(X130="ベスト8",[5]現行XD用点数換算表!$E$15,IF(X130="ベスト16",[5]現行XD用点数換算表!$F$15,IF(X130="ベスト32",[5]現行XD用点数換算表!$G$15,"")))))))</f>
        <v>0</v>
      </c>
      <c r="Z130" s="12"/>
      <c r="AA130" s="8">
        <f>IF(Z130="",0,IF(Z130="優勝",現行XD用点数換算表!$B$16,IF(Z130="準優勝",現行XD用点数換算表!$C$16,IF(Z130="ベスト4",現行XD用点数換算表!$D$16,IF(Z130="ベスト8",現行XD用点数換算表!$E$16,IF(Z130="ベスト16",現行XD用点数換算表!$F$16,IF(Z130="ベスト32",現行XD用点数換算表!$G$16,"")))))))</f>
        <v>0</v>
      </c>
      <c r="AB130" s="12"/>
      <c r="AC130" s="8">
        <f>IF(AB130="",0,IF(AB130="優勝",現行XD用点数換算表!$B$17,IF(AB130="準優勝",現行XD用点数換算表!$C$17,IF(AB130="ベスト4",現行XD用点数換算表!$D$17,IF(AB130="ベスト8",現行XD用点数換算表!$E$17,IF(AB130="ベスト16",現行XD用点数換算表!$F$17,IF(AB130="ベスト32",現行XD用点数換算表!$G$17,"")))))))</f>
        <v>0</v>
      </c>
      <c r="AD130" s="12"/>
      <c r="AE130" s="8">
        <f>IF(AD130="",0,IF(AD130="優勝",現行XD用点数換算表!$B$18,IF(AD130="準優勝",現行XD用点数換算表!$C$18,IF(AD130="ベスト4",現行XD用点数換算表!$D$18,IF(AD130="ベスト8",現行XD用点数換算表!$E$18,現行XD用点数換算表!$F$18)))))</f>
        <v>0</v>
      </c>
      <c r="AF130" s="12"/>
      <c r="AG130" s="8">
        <f>IF(AF130="",0,IF(AF130="優勝",現行XD用点数換算表!$B$19,IF(AF130="準優勝",現行XD用点数換算表!$C$19,IF(AF130="ベスト4",現行XD用点数換算表!$D$19,IF(AF130="ベスト8",現行XD用点数換算表!$E$19,現行XD用点数換算表!$F$19)))))</f>
        <v>0</v>
      </c>
      <c r="AH130" s="8">
        <f t="shared" si="5"/>
        <v>0</v>
      </c>
    </row>
    <row r="131" spans="1:34" ht="15" customHeight="1" x14ac:dyDescent="0.55000000000000004">
      <c r="A131" s="12"/>
      <c r="B131" s="12"/>
      <c r="C131" s="12"/>
      <c r="D131" s="12"/>
      <c r="E131" s="12"/>
      <c r="F131" s="12"/>
      <c r="G131" s="13">
        <f>IF(F131="",0,IF(F131="優勝",現行XD用点数換算表!$B$2,IF(F131="準優勝",現行XD用点数換算表!$C$2,IF(F131="ベスト4",現行XD用点数換算表!$D$2,現行XD用点数換算表!$E$2))))</f>
        <v>0</v>
      </c>
      <c r="H131" s="12"/>
      <c r="I131" s="8">
        <f>IF(H131="",0,IF(H131="優勝",現行XD用点数換算表!$B$3,IF(H131="準優勝",現行XD用点数換算表!$C$3,IF(H131="ベスト4",現行XD用点数換算表!$D$3,現行XD用点数換算表!$E$3))))</f>
        <v>0</v>
      </c>
      <c r="J131" s="12"/>
      <c r="K131" s="8">
        <f>IF(J131="",0,IF(J131="優勝",[5]現行XD用点数換算表!$B$4,IF(J131="準優勝",[5]現行XD用点数換算表!$C$4,IF(J131="ベスト4",[5]現行XD用点数換算表!$D$4,IF(J131="ベスト8",[5]現行XD用点数換算表!$E$4,IF(J131="ベスト16",[5]現行XD用点数換算表!$F$4,IF(J131="ベスト32",[5]現行XD用点数換算表!$G$4,"")))))))</f>
        <v>0</v>
      </c>
      <c r="L131" s="12"/>
      <c r="M131" s="8">
        <f>IF(L131="",0,IF(L131="優勝",現行XD用点数換算表!$B$5,IF(L131="準優勝",現行XD用点数換算表!$C$5,IF(L131="ベスト4",現行XD用点数換算表!$D$5,IF(L131="ベスト8",現行XD用点数換算表!$E$5,IF(L131="ベスト16",現行XD用点数換算表!$F$5,IF(L131="ベスト32",現行XD用点数換算表!$G$5,"")))))))</f>
        <v>0</v>
      </c>
      <c r="N131" s="12"/>
      <c r="O131" s="8">
        <f>IF(N131="",0,IF(N131="優勝",現行XD用点数換算表!$B$6,IF(N131="準優勝",現行XD用点数換算表!$C$6,IF(N131="ベスト4",現行XD用点数換算表!$D$6,IF(N131="ベスト8",現行XD用点数換算表!$E$6,IF(N131="ベスト16",現行XD用点数換算表!$F$6,IF(N131="ベスト32",現行XD用点数換算表!$G$6,"")))))))</f>
        <v>0</v>
      </c>
      <c r="P131" s="12"/>
      <c r="Q131" s="8">
        <f>IF(P131="",0,IF(P131="優勝",現行XD用点数換算表!$B$7,IF(P131="準優勝",現行XD用点数換算表!$C$7,IF(P131="ベスト4",現行XD用点数換算表!$D$7,IF(P131="ベスト8",現行XD用点数換算表!$E$7,現行XD用点数換算表!$F$7)))))</f>
        <v>0</v>
      </c>
      <c r="R131" s="12"/>
      <c r="S131" s="8">
        <f>IF(R131="",0,IF(R131="優勝",現行XD用点数換算表!$B$8,IF(R131="準優勝",現行XD用点数換算表!$C$8,IF(R131="ベスト4",現行XD用点数換算表!$D$8,IF(R131="ベスト8",現行XD用点数換算表!$E$8,現行XD用点数換算表!$F$8)))))</f>
        <v>0</v>
      </c>
      <c r="T131" s="12"/>
      <c r="U131" s="14">
        <f>IF(T131="",0,IF(T131="優勝",現行XD用点数換算表!$B$13,IF(T131="準優勝",現行XD用点数換算表!$C$13,IF(T131="ベスト4",現行XD用点数換算表!$D$13,現行XD用点数換算表!$E$13))))</f>
        <v>0</v>
      </c>
      <c r="V131" s="12"/>
      <c r="W131" s="8">
        <f>IF(V131="",0,IF(V131="優勝",現行XD用点数換算表!$B$14,IF(V131="準優勝",現行XD用点数換算表!$C$14,IF(V131="ベスト4",現行XD用点数換算表!$D$14,現行XD用点数換算表!$E$14))))</f>
        <v>0</v>
      </c>
      <c r="X131" s="12"/>
      <c r="Y131" s="8">
        <f>IF(X131="",0,IF(X131="優勝",[5]現行XD用点数換算表!$B$15,IF(X131="準優勝",[5]現行XD用点数換算表!$C$15,IF(X131="ベスト4",[5]現行XD用点数換算表!$D$15,IF(X131="ベスト8",[5]現行XD用点数換算表!$E$15,IF(X131="ベスト16",[5]現行XD用点数換算表!$F$15,IF(X131="ベスト32",[5]現行XD用点数換算表!$G$15,"")))))))</f>
        <v>0</v>
      </c>
      <c r="Z131" s="12"/>
      <c r="AA131" s="8">
        <f>IF(Z131="",0,IF(Z131="優勝",現行XD用点数換算表!$B$16,IF(Z131="準優勝",現行XD用点数換算表!$C$16,IF(Z131="ベスト4",現行XD用点数換算表!$D$16,IF(Z131="ベスト8",現行XD用点数換算表!$E$16,IF(Z131="ベスト16",現行XD用点数換算表!$F$16,IF(Z131="ベスト32",現行XD用点数換算表!$G$16,"")))))))</f>
        <v>0</v>
      </c>
      <c r="AB131" s="12"/>
      <c r="AC131" s="8">
        <f>IF(AB131="",0,IF(AB131="優勝",現行XD用点数換算表!$B$17,IF(AB131="準優勝",現行XD用点数換算表!$C$17,IF(AB131="ベスト4",現行XD用点数換算表!$D$17,IF(AB131="ベスト8",現行XD用点数換算表!$E$17,IF(AB131="ベスト16",現行XD用点数換算表!$F$17,IF(AB131="ベスト32",現行XD用点数換算表!$G$17,"")))))))</f>
        <v>0</v>
      </c>
      <c r="AD131" s="12"/>
      <c r="AE131" s="8">
        <f>IF(AD131="",0,IF(AD131="優勝",現行XD用点数換算表!$B$18,IF(AD131="準優勝",現行XD用点数換算表!$C$18,IF(AD131="ベスト4",現行XD用点数換算表!$D$18,IF(AD131="ベスト8",現行XD用点数換算表!$E$18,現行XD用点数換算表!$F$18)))))</f>
        <v>0</v>
      </c>
      <c r="AF131" s="12"/>
      <c r="AG131" s="8">
        <f>IF(AF131="",0,IF(AF131="優勝",現行XD用点数換算表!$B$19,IF(AF131="準優勝",現行XD用点数換算表!$C$19,IF(AF131="ベスト4",現行XD用点数換算表!$D$19,IF(AF131="ベスト8",現行XD用点数換算表!$E$19,現行XD用点数換算表!$F$19)))))</f>
        <v>0</v>
      </c>
      <c r="AH131" s="8">
        <f t="shared" si="5"/>
        <v>0</v>
      </c>
    </row>
    <row r="132" spans="1:34" ht="15" customHeight="1" x14ac:dyDescent="0.55000000000000004">
      <c r="A132" s="12"/>
      <c r="B132" s="12"/>
      <c r="C132" s="12"/>
      <c r="D132" s="12"/>
      <c r="E132" s="12"/>
      <c r="F132" s="12"/>
      <c r="G132" s="13">
        <f>IF(F132="",0,IF(F132="優勝",現行XD用点数換算表!$B$2,IF(F132="準優勝",現行XD用点数換算表!$C$2,IF(F132="ベスト4",現行XD用点数換算表!$D$2,現行XD用点数換算表!$E$2))))</f>
        <v>0</v>
      </c>
      <c r="H132" s="12"/>
      <c r="I132" s="8">
        <f>IF(H132="",0,IF(H132="優勝",現行XD用点数換算表!$B$3,IF(H132="準優勝",現行XD用点数換算表!$C$3,IF(H132="ベスト4",現行XD用点数換算表!$D$3,現行XD用点数換算表!$E$3))))</f>
        <v>0</v>
      </c>
      <c r="J132" s="12"/>
      <c r="K132" s="8">
        <f>IF(J132="",0,IF(J132="優勝",[5]現行XD用点数換算表!$B$4,IF(J132="準優勝",[5]現行XD用点数換算表!$C$4,IF(J132="ベスト4",[5]現行XD用点数換算表!$D$4,IF(J132="ベスト8",[5]現行XD用点数換算表!$E$4,IF(J132="ベスト16",[5]現行XD用点数換算表!$F$4,IF(J132="ベスト32",[5]現行XD用点数換算表!$G$4,"")))))))</f>
        <v>0</v>
      </c>
      <c r="L132" s="12"/>
      <c r="M132" s="8">
        <f>IF(L132="",0,IF(L132="優勝",現行XD用点数換算表!$B$5,IF(L132="準優勝",現行XD用点数換算表!$C$5,IF(L132="ベスト4",現行XD用点数換算表!$D$5,IF(L132="ベスト8",現行XD用点数換算表!$E$5,IF(L132="ベスト16",現行XD用点数換算表!$F$5,IF(L132="ベスト32",現行XD用点数換算表!$G$5,"")))))))</f>
        <v>0</v>
      </c>
      <c r="N132" s="12"/>
      <c r="O132" s="8">
        <f>IF(N132="",0,IF(N132="優勝",現行XD用点数換算表!$B$6,IF(N132="準優勝",現行XD用点数換算表!$C$6,IF(N132="ベスト4",現行XD用点数換算表!$D$6,IF(N132="ベスト8",現行XD用点数換算表!$E$6,IF(N132="ベスト16",現行XD用点数換算表!$F$6,IF(N132="ベスト32",現行XD用点数換算表!$G$6,"")))))))</f>
        <v>0</v>
      </c>
      <c r="P132" s="12"/>
      <c r="Q132" s="8">
        <f>IF(P132="",0,IF(P132="優勝",現行XD用点数換算表!$B$7,IF(P132="準優勝",現行XD用点数換算表!$C$7,IF(P132="ベスト4",現行XD用点数換算表!$D$7,IF(P132="ベスト8",現行XD用点数換算表!$E$7,現行XD用点数換算表!$F$7)))))</f>
        <v>0</v>
      </c>
      <c r="R132" s="12"/>
      <c r="S132" s="8">
        <f>IF(R132="",0,IF(R132="優勝",現行XD用点数換算表!$B$8,IF(R132="準優勝",現行XD用点数換算表!$C$8,IF(R132="ベスト4",現行XD用点数換算表!$D$8,IF(R132="ベスト8",現行XD用点数換算表!$E$8,現行XD用点数換算表!$F$8)))))</f>
        <v>0</v>
      </c>
      <c r="T132" s="12"/>
      <c r="U132" s="14">
        <f>IF(T132="",0,IF(T132="優勝",現行XD用点数換算表!$B$13,IF(T132="準優勝",現行XD用点数換算表!$C$13,IF(T132="ベスト4",現行XD用点数換算表!$D$13,現行XD用点数換算表!$E$13))))</f>
        <v>0</v>
      </c>
      <c r="V132" s="12"/>
      <c r="W132" s="8">
        <f>IF(V132="",0,IF(V132="優勝",現行XD用点数換算表!$B$14,IF(V132="準優勝",現行XD用点数換算表!$C$14,IF(V132="ベスト4",現行XD用点数換算表!$D$14,現行XD用点数換算表!$E$14))))</f>
        <v>0</v>
      </c>
      <c r="X132" s="12"/>
      <c r="Y132" s="8">
        <f>IF(X132="",0,IF(X132="優勝",[5]現行XD用点数換算表!$B$15,IF(X132="準優勝",[5]現行XD用点数換算表!$C$15,IF(X132="ベスト4",[5]現行XD用点数換算表!$D$15,IF(X132="ベスト8",[5]現行XD用点数換算表!$E$15,IF(X132="ベスト16",[5]現行XD用点数換算表!$F$15,IF(X132="ベスト32",[5]現行XD用点数換算表!$G$15,"")))))))</f>
        <v>0</v>
      </c>
      <c r="Z132" s="12"/>
      <c r="AA132" s="8">
        <f>IF(Z132="",0,IF(Z132="優勝",現行XD用点数換算表!$B$16,IF(Z132="準優勝",現行XD用点数換算表!$C$16,IF(Z132="ベスト4",現行XD用点数換算表!$D$16,IF(Z132="ベスト8",現行XD用点数換算表!$E$16,IF(Z132="ベスト16",現行XD用点数換算表!$F$16,IF(Z132="ベスト32",現行XD用点数換算表!$G$16,"")))))))</f>
        <v>0</v>
      </c>
      <c r="AB132" s="12"/>
      <c r="AC132" s="8">
        <f>IF(AB132="",0,IF(AB132="優勝",現行XD用点数換算表!$B$17,IF(AB132="準優勝",現行XD用点数換算表!$C$17,IF(AB132="ベスト4",現行XD用点数換算表!$D$17,IF(AB132="ベスト8",現行XD用点数換算表!$E$17,IF(AB132="ベスト16",現行XD用点数換算表!$F$17,IF(AB132="ベスト32",現行XD用点数換算表!$G$17,"")))))))</f>
        <v>0</v>
      </c>
      <c r="AD132" s="12"/>
      <c r="AE132" s="8">
        <f>IF(AD132="",0,IF(AD132="優勝",現行XD用点数換算表!$B$18,IF(AD132="準優勝",現行XD用点数換算表!$C$18,IF(AD132="ベスト4",現行XD用点数換算表!$D$18,IF(AD132="ベスト8",現行XD用点数換算表!$E$18,現行XD用点数換算表!$F$18)))))</f>
        <v>0</v>
      </c>
      <c r="AF132" s="12"/>
      <c r="AG132" s="8">
        <f>IF(AF132="",0,IF(AF132="優勝",現行XD用点数換算表!$B$19,IF(AF132="準優勝",現行XD用点数換算表!$C$19,IF(AF132="ベスト4",現行XD用点数換算表!$D$19,IF(AF132="ベスト8",現行XD用点数換算表!$E$19,現行XD用点数換算表!$F$19)))))</f>
        <v>0</v>
      </c>
      <c r="AH132" s="8">
        <f t="shared" si="5"/>
        <v>0</v>
      </c>
    </row>
    <row r="133" spans="1:34" ht="15" customHeight="1" x14ac:dyDescent="0.55000000000000004">
      <c r="A133" s="12"/>
      <c r="B133" s="12"/>
      <c r="C133" s="12"/>
      <c r="D133" s="12"/>
      <c r="E133" s="12"/>
      <c r="F133" s="12"/>
      <c r="G133" s="13">
        <f>IF(F133="",0,IF(F133="優勝",現行XD用点数換算表!$B$2,IF(F133="準優勝",現行XD用点数換算表!$C$2,IF(F133="ベスト4",現行XD用点数換算表!$D$2,現行XD用点数換算表!$E$2))))</f>
        <v>0</v>
      </c>
      <c r="H133" s="12"/>
      <c r="I133" s="8">
        <f>IF(H133="",0,IF(H133="優勝",現行XD用点数換算表!$B$3,IF(H133="準優勝",現行XD用点数換算表!$C$3,IF(H133="ベスト4",現行XD用点数換算表!$D$3,現行XD用点数換算表!$E$3))))</f>
        <v>0</v>
      </c>
      <c r="J133" s="12"/>
      <c r="K133" s="8">
        <f>IF(J133="",0,IF(J133="優勝",[5]現行XD用点数換算表!$B$4,IF(J133="準優勝",[5]現行XD用点数換算表!$C$4,IF(J133="ベスト4",[5]現行XD用点数換算表!$D$4,IF(J133="ベスト8",[5]現行XD用点数換算表!$E$4,IF(J133="ベスト16",[5]現行XD用点数換算表!$F$4,IF(J133="ベスト32",[5]現行XD用点数換算表!$G$4,"")))))))</f>
        <v>0</v>
      </c>
      <c r="L133" s="12"/>
      <c r="M133" s="8">
        <f>IF(L133="",0,IF(L133="優勝",現行XD用点数換算表!$B$5,IF(L133="準優勝",現行XD用点数換算表!$C$5,IF(L133="ベスト4",現行XD用点数換算表!$D$5,IF(L133="ベスト8",現行XD用点数換算表!$E$5,IF(L133="ベスト16",現行XD用点数換算表!$F$5,IF(L133="ベスト32",現行XD用点数換算表!$G$5,"")))))))</f>
        <v>0</v>
      </c>
      <c r="N133" s="12"/>
      <c r="O133" s="8">
        <f>IF(N133="",0,IF(N133="優勝",現行XD用点数換算表!$B$6,IF(N133="準優勝",現行XD用点数換算表!$C$6,IF(N133="ベスト4",現行XD用点数換算表!$D$6,IF(N133="ベスト8",現行XD用点数換算表!$E$6,IF(N133="ベスト16",現行XD用点数換算表!$F$6,IF(N133="ベスト32",現行XD用点数換算表!$G$6,"")))))))</f>
        <v>0</v>
      </c>
      <c r="P133" s="12"/>
      <c r="Q133" s="8">
        <f>IF(P133="",0,IF(P133="優勝",現行XD用点数換算表!$B$7,IF(P133="準優勝",現行XD用点数換算表!$C$7,IF(P133="ベスト4",現行XD用点数換算表!$D$7,IF(P133="ベスト8",現行XD用点数換算表!$E$7,現行XD用点数換算表!$F$7)))))</f>
        <v>0</v>
      </c>
      <c r="R133" s="12"/>
      <c r="S133" s="8">
        <f>IF(R133="",0,IF(R133="優勝",現行XD用点数換算表!$B$8,IF(R133="準優勝",現行XD用点数換算表!$C$8,IF(R133="ベスト4",現行XD用点数換算表!$D$8,IF(R133="ベスト8",現行XD用点数換算表!$E$8,現行XD用点数換算表!$F$8)))))</f>
        <v>0</v>
      </c>
      <c r="T133" s="12"/>
      <c r="U133" s="14">
        <f>IF(T133="",0,IF(T133="優勝",現行XD用点数換算表!$B$13,IF(T133="準優勝",現行XD用点数換算表!$C$13,IF(T133="ベスト4",現行XD用点数換算表!$D$13,現行XD用点数換算表!$E$13))))</f>
        <v>0</v>
      </c>
      <c r="V133" s="12"/>
      <c r="W133" s="8">
        <f>IF(V133="",0,IF(V133="優勝",現行XD用点数換算表!$B$14,IF(V133="準優勝",現行XD用点数換算表!$C$14,IF(V133="ベスト4",現行XD用点数換算表!$D$14,現行XD用点数換算表!$E$14))))</f>
        <v>0</v>
      </c>
      <c r="X133" s="12"/>
      <c r="Y133" s="8">
        <f>IF(X133="",0,IF(X133="優勝",[5]現行XD用点数換算表!$B$15,IF(X133="準優勝",[5]現行XD用点数換算表!$C$15,IF(X133="ベスト4",[5]現行XD用点数換算表!$D$15,IF(X133="ベスト8",[5]現行XD用点数換算表!$E$15,IF(X133="ベスト16",[5]現行XD用点数換算表!$F$15,IF(X133="ベスト32",[5]現行XD用点数換算表!$G$15,"")))))))</f>
        <v>0</v>
      </c>
      <c r="Z133" s="12"/>
      <c r="AA133" s="8">
        <f>IF(Z133="",0,IF(Z133="優勝",現行XD用点数換算表!$B$16,IF(Z133="準優勝",現行XD用点数換算表!$C$16,IF(Z133="ベスト4",現行XD用点数換算表!$D$16,IF(Z133="ベスト8",現行XD用点数換算表!$E$16,IF(Z133="ベスト16",現行XD用点数換算表!$F$16,IF(Z133="ベスト32",現行XD用点数換算表!$G$16,"")))))))</f>
        <v>0</v>
      </c>
      <c r="AB133" s="12"/>
      <c r="AC133" s="8">
        <f>IF(AB133="",0,IF(AB133="優勝",現行XD用点数換算表!$B$17,IF(AB133="準優勝",現行XD用点数換算表!$C$17,IF(AB133="ベスト4",現行XD用点数換算表!$D$17,IF(AB133="ベスト8",現行XD用点数換算表!$E$17,IF(AB133="ベスト16",現行XD用点数換算表!$F$17,IF(AB133="ベスト32",現行XD用点数換算表!$G$17,"")))))))</f>
        <v>0</v>
      </c>
      <c r="AD133" s="12"/>
      <c r="AE133" s="8">
        <f>IF(AD133="",0,IF(AD133="優勝",現行XD用点数換算表!$B$18,IF(AD133="準優勝",現行XD用点数換算表!$C$18,IF(AD133="ベスト4",現行XD用点数換算表!$D$18,IF(AD133="ベスト8",現行XD用点数換算表!$E$18,現行XD用点数換算表!$F$18)))))</f>
        <v>0</v>
      </c>
      <c r="AF133" s="12"/>
      <c r="AG133" s="8">
        <f>IF(AF133="",0,IF(AF133="優勝",現行XD用点数換算表!$B$19,IF(AF133="準優勝",現行XD用点数換算表!$C$19,IF(AF133="ベスト4",現行XD用点数換算表!$D$19,IF(AF133="ベスト8",現行XD用点数換算表!$E$19,現行XD用点数換算表!$F$19)))))</f>
        <v>0</v>
      </c>
      <c r="AH133" s="8">
        <f t="shared" si="5"/>
        <v>0</v>
      </c>
    </row>
    <row r="134" spans="1:34" ht="15" customHeight="1" x14ac:dyDescent="0.55000000000000004">
      <c r="A134" s="12"/>
      <c r="B134" s="12"/>
      <c r="C134" s="12"/>
      <c r="D134" s="12"/>
      <c r="E134" s="12"/>
      <c r="F134" s="12"/>
      <c r="G134" s="13">
        <f>IF(F134="",0,IF(F134="優勝",現行XD用点数換算表!$B$2,IF(F134="準優勝",現行XD用点数換算表!$C$2,IF(F134="ベスト4",現行XD用点数換算表!$D$2,現行XD用点数換算表!$E$2))))</f>
        <v>0</v>
      </c>
      <c r="H134" s="12"/>
      <c r="I134" s="8">
        <f>IF(H134="",0,IF(H134="優勝",現行XD用点数換算表!$B$3,IF(H134="準優勝",現行XD用点数換算表!$C$3,IF(H134="ベスト4",現行XD用点数換算表!$D$3,現行XD用点数換算表!$E$3))))</f>
        <v>0</v>
      </c>
      <c r="J134" s="12"/>
      <c r="K134" s="8">
        <f>IF(J134="",0,IF(J134="優勝",[5]現行XD用点数換算表!$B$4,IF(J134="準優勝",[5]現行XD用点数換算表!$C$4,IF(J134="ベスト4",[5]現行XD用点数換算表!$D$4,IF(J134="ベスト8",[5]現行XD用点数換算表!$E$4,IF(J134="ベスト16",[5]現行XD用点数換算表!$F$4,IF(J134="ベスト32",[5]現行XD用点数換算表!$G$4,"")))))))</f>
        <v>0</v>
      </c>
      <c r="L134" s="12"/>
      <c r="M134" s="8">
        <f>IF(L134="",0,IF(L134="優勝",現行XD用点数換算表!$B$5,IF(L134="準優勝",現行XD用点数換算表!$C$5,IF(L134="ベスト4",現行XD用点数換算表!$D$5,IF(L134="ベスト8",現行XD用点数換算表!$E$5,IF(L134="ベスト16",現行XD用点数換算表!$F$5,IF(L134="ベスト32",現行XD用点数換算表!$G$5,"")))))))</f>
        <v>0</v>
      </c>
      <c r="N134" s="12"/>
      <c r="O134" s="8">
        <f>IF(N134="",0,IF(N134="優勝",現行XD用点数換算表!$B$6,IF(N134="準優勝",現行XD用点数換算表!$C$6,IF(N134="ベスト4",現行XD用点数換算表!$D$6,IF(N134="ベスト8",現行XD用点数換算表!$E$6,IF(N134="ベスト16",現行XD用点数換算表!$F$6,IF(N134="ベスト32",現行XD用点数換算表!$G$6,"")))))))</f>
        <v>0</v>
      </c>
      <c r="P134" s="12"/>
      <c r="Q134" s="8">
        <f>IF(P134="",0,IF(P134="優勝",現行XD用点数換算表!$B$7,IF(P134="準優勝",現行XD用点数換算表!$C$7,IF(P134="ベスト4",現行XD用点数換算表!$D$7,IF(P134="ベスト8",現行XD用点数換算表!$E$7,現行XD用点数換算表!$F$7)))))</f>
        <v>0</v>
      </c>
      <c r="R134" s="12"/>
      <c r="S134" s="8">
        <f>IF(R134="",0,IF(R134="優勝",現行XD用点数換算表!$B$8,IF(R134="準優勝",現行XD用点数換算表!$C$8,IF(R134="ベスト4",現行XD用点数換算表!$D$8,IF(R134="ベスト8",現行XD用点数換算表!$E$8,現行XD用点数換算表!$F$8)))))</f>
        <v>0</v>
      </c>
      <c r="T134" s="12"/>
      <c r="U134" s="14">
        <f>IF(T134="",0,IF(T134="優勝",現行XD用点数換算表!$B$13,IF(T134="準優勝",現行XD用点数換算表!$C$13,IF(T134="ベスト4",現行XD用点数換算表!$D$13,現行XD用点数換算表!$E$13))))</f>
        <v>0</v>
      </c>
      <c r="V134" s="12"/>
      <c r="W134" s="8">
        <f>IF(V134="",0,IF(V134="優勝",現行XD用点数換算表!$B$14,IF(V134="準優勝",現行XD用点数換算表!$C$14,IF(V134="ベスト4",現行XD用点数換算表!$D$14,現行XD用点数換算表!$E$14))))</f>
        <v>0</v>
      </c>
      <c r="X134" s="12"/>
      <c r="Y134" s="8">
        <f>IF(X134="",0,IF(X134="優勝",[5]現行XD用点数換算表!$B$15,IF(X134="準優勝",[5]現行XD用点数換算表!$C$15,IF(X134="ベスト4",[5]現行XD用点数換算表!$D$15,IF(X134="ベスト8",[5]現行XD用点数換算表!$E$15,IF(X134="ベスト16",[5]現行XD用点数換算表!$F$15,IF(X134="ベスト32",[5]現行XD用点数換算表!$G$15,"")))))))</f>
        <v>0</v>
      </c>
      <c r="Z134" s="12"/>
      <c r="AA134" s="8">
        <f>IF(Z134="",0,IF(Z134="優勝",現行XD用点数換算表!$B$16,IF(Z134="準優勝",現行XD用点数換算表!$C$16,IF(Z134="ベスト4",現行XD用点数換算表!$D$16,IF(Z134="ベスト8",現行XD用点数換算表!$E$16,IF(Z134="ベスト16",現行XD用点数換算表!$F$16,IF(Z134="ベスト32",現行XD用点数換算表!$G$16,"")))))))</f>
        <v>0</v>
      </c>
      <c r="AB134" s="12"/>
      <c r="AC134" s="8">
        <f>IF(AB134="",0,IF(AB134="優勝",現行XD用点数換算表!$B$17,IF(AB134="準優勝",現行XD用点数換算表!$C$17,IF(AB134="ベスト4",現行XD用点数換算表!$D$17,IF(AB134="ベスト8",現行XD用点数換算表!$E$17,IF(AB134="ベスト16",現行XD用点数換算表!$F$17,IF(AB134="ベスト32",現行XD用点数換算表!$G$17,"")))))))</f>
        <v>0</v>
      </c>
      <c r="AD134" s="12"/>
      <c r="AE134" s="8">
        <f>IF(AD134="",0,IF(AD134="優勝",現行XD用点数換算表!$B$18,IF(AD134="準優勝",現行XD用点数換算表!$C$18,IF(AD134="ベスト4",現行XD用点数換算表!$D$18,IF(AD134="ベスト8",現行XD用点数換算表!$E$18,現行XD用点数換算表!$F$18)))))</f>
        <v>0</v>
      </c>
      <c r="AF134" s="12"/>
      <c r="AG134" s="8">
        <f>IF(AF134="",0,IF(AF134="優勝",現行XD用点数換算表!$B$19,IF(AF134="準優勝",現行XD用点数換算表!$C$19,IF(AF134="ベスト4",現行XD用点数換算表!$D$19,IF(AF134="ベスト8",現行XD用点数換算表!$E$19,現行XD用点数換算表!$F$19)))))</f>
        <v>0</v>
      </c>
      <c r="AH134" s="8">
        <f t="shared" si="5"/>
        <v>0</v>
      </c>
    </row>
    <row r="135" spans="1:34" ht="15" customHeight="1" x14ac:dyDescent="0.55000000000000004">
      <c r="A135" s="12"/>
      <c r="B135" s="12"/>
      <c r="C135" s="12"/>
      <c r="D135" s="12"/>
      <c r="E135" s="12"/>
      <c r="F135" s="12"/>
      <c r="G135" s="13">
        <f>IF(F135="",0,IF(F135="優勝",現行XD用点数換算表!$B$2,IF(F135="準優勝",現行XD用点数換算表!$C$2,IF(F135="ベスト4",現行XD用点数換算表!$D$2,現行XD用点数換算表!$E$2))))</f>
        <v>0</v>
      </c>
      <c r="H135" s="12"/>
      <c r="I135" s="8">
        <f>IF(H135="",0,IF(H135="優勝",現行XD用点数換算表!$B$3,IF(H135="準優勝",現行XD用点数換算表!$C$3,IF(H135="ベスト4",現行XD用点数換算表!$D$3,現行XD用点数換算表!$E$3))))</f>
        <v>0</v>
      </c>
      <c r="J135" s="12"/>
      <c r="K135" s="8">
        <f>IF(J135="",0,IF(J135="優勝",[5]現行XD用点数換算表!$B$4,IF(J135="準優勝",[5]現行XD用点数換算表!$C$4,IF(J135="ベスト4",[5]現行XD用点数換算表!$D$4,IF(J135="ベスト8",[5]現行XD用点数換算表!$E$4,IF(J135="ベスト16",[5]現行XD用点数換算表!$F$4,IF(J135="ベスト32",[5]現行XD用点数換算表!$G$4,"")))))))</f>
        <v>0</v>
      </c>
      <c r="L135" s="12"/>
      <c r="M135" s="8">
        <f>IF(L135="",0,IF(L135="優勝",現行XD用点数換算表!$B$5,IF(L135="準優勝",現行XD用点数換算表!$C$5,IF(L135="ベスト4",現行XD用点数換算表!$D$5,IF(L135="ベスト8",現行XD用点数換算表!$E$5,IF(L135="ベスト16",現行XD用点数換算表!$F$5,IF(L135="ベスト32",現行XD用点数換算表!$G$5,"")))))))</f>
        <v>0</v>
      </c>
      <c r="N135" s="12"/>
      <c r="O135" s="8">
        <f>IF(N135="",0,IF(N135="優勝",現行XD用点数換算表!$B$6,IF(N135="準優勝",現行XD用点数換算表!$C$6,IF(N135="ベスト4",現行XD用点数換算表!$D$6,IF(N135="ベスト8",現行XD用点数換算表!$E$6,IF(N135="ベスト16",現行XD用点数換算表!$F$6,IF(N135="ベスト32",現行XD用点数換算表!$G$6,"")))))))</f>
        <v>0</v>
      </c>
      <c r="P135" s="12"/>
      <c r="Q135" s="8">
        <f>IF(P135="",0,IF(P135="優勝",現行XD用点数換算表!$B$7,IF(P135="準優勝",現行XD用点数換算表!$C$7,IF(P135="ベスト4",現行XD用点数換算表!$D$7,IF(P135="ベスト8",現行XD用点数換算表!$E$7,現行XD用点数換算表!$F$7)))))</f>
        <v>0</v>
      </c>
      <c r="R135" s="12"/>
      <c r="S135" s="8">
        <f>IF(R135="",0,IF(R135="優勝",現行XD用点数換算表!$B$8,IF(R135="準優勝",現行XD用点数換算表!$C$8,IF(R135="ベスト4",現行XD用点数換算表!$D$8,IF(R135="ベスト8",現行XD用点数換算表!$E$8,現行XD用点数換算表!$F$8)))))</f>
        <v>0</v>
      </c>
      <c r="T135" s="12"/>
      <c r="U135" s="14">
        <f>IF(T135="",0,IF(T135="優勝",現行XD用点数換算表!$B$13,IF(T135="準優勝",現行XD用点数換算表!$C$13,IF(T135="ベスト4",現行XD用点数換算表!$D$13,現行XD用点数換算表!$E$13))))</f>
        <v>0</v>
      </c>
      <c r="V135" s="12"/>
      <c r="W135" s="8">
        <f>IF(V135="",0,IF(V135="優勝",現行XD用点数換算表!$B$14,IF(V135="準優勝",現行XD用点数換算表!$C$14,IF(V135="ベスト4",現行XD用点数換算表!$D$14,現行XD用点数換算表!$E$14))))</f>
        <v>0</v>
      </c>
      <c r="X135" s="12"/>
      <c r="Y135" s="8">
        <f>IF(X135="",0,IF(X135="優勝",[5]現行XD用点数換算表!$B$15,IF(X135="準優勝",[5]現行XD用点数換算表!$C$15,IF(X135="ベスト4",[5]現行XD用点数換算表!$D$15,IF(X135="ベスト8",[5]現行XD用点数換算表!$E$15,IF(X135="ベスト16",[5]現行XD用点数換算表!$F$15,IF(X135="ベスト32",[5]現行XD用点数換算表!$G$15,"")))))))</f>
        <v>0</v>
      </c>
      <c r="Z135" s="12"/>
      <c r="AA135" s="8">
        <f>IF(Z135="",0,IF(Z135="優勝",現行XD用点数換算表!$B$16,IF(Z135="準優勝",現行XD用点数換算表!$C$16,IF(Z135="ベスト4",現行XD用点数換算表!$D$16,IF(Z135="ベスト8",現行XD用点数換算表!$E$16,IF(Z135="ベスト16",現行XD用点数換算表!$F$16,IF(Z135="ベスト32",現行XD用点数換算表!$G$16,"")))))))</f>
        <v>0</v>
      </c>
      <c r="AB135" s="12"/>
      <c r="AC135" s="8">
        <f>IF(AB135="",0,IF(AB135="優勝",現行XD用点数換算表!$B$17,IF(AB135="準優勝",現行XD用点数換算表!$C$17,IF(AB135="ベスト4",現行XD用点数換算表!$D$17,IF(AB135="ベスト8",現行XD用点数換算表!$E$17,IF(AB135="ベスト16",現行XD用点数換算表!$F$17,IF(AB135="ベスト32",現行XD用点数換算表!$G$17,"")))))))</f>
        <v>0</v>
      </c>
      <c r="AD135" s="12"/>
      <c r="AE135" s="8">
        <f>IF(AD135="",0,IF(AD135="優勝",現行XD用点数換算表!$B$18,IF(AD135="準優勝",現行XD用点数換算表!$C$18,IF(AD135="ベスト4",現行XD用点数換算表!$D$18,IF(AD135="ベスト8",現行XD用点数換算表!$E$18,現行XD用点数換算表!$F$18)))))</f>
        <v>0</v>
      </c>
      <c r="AF135" s="12"/>
      <c r="AG135" s="8">
        <f>IF(AF135="",0,IF(AF135="優勝",現行XD用点数換算表!$B$19,IF(AF135="準優勝",現行XD用点数換算表!$C$19,IF(AF135="ベスト4",現行XD用点数換算表!$D$19,IF(AF135="ベスト8",現行XD用点数換算表!$E$19,現行XD用点数換算表!$F$19)))))</f>
        <v>0</v>
      </c>
      <c r="AH135" s="8">
        <f t="shared" si="5"/>
        <v>0</v>
      </c>
    </row>
    <row r="136" spans="1:34" ht="15" customHeight="1" x14ac:dyDescent="0.55000000000000004">
      <c r="A136" s="12"/>
      <c r="B136" s="12"/>
      <c r="C136" s="12"/>
      <c r="D136" s="12"/>
      <c r="E136" s="12"/>
      <c r="F136" s="12"/>
      <c r="G136" s="13">
        <f>IF(F136="",0,IF(F136="優勝",現行XD用点数換算表!$B$2,IF(F136="準優勝",現行XD用点数換算表!$C$2,IF(F136="ベスト4",現行XD用点数換算表!$D$2,現行XD用点数換算表!$E$2))))</f>
        <v>0</v>
      </c>
      <c r="H136" s="12"/>
      <c r="I136" s="8">
        <f>IF(H136="",0,IF(H136="優勝",現行XD用点数換算表!$B$3,IF(H136="準優勝",現行XD用点数換算表!$C$3,IF(H136="ベスト4",現行XD用点数換算表!$D$3,現行XD用点数換算表!$E$3))))</f>
        <v>0</v>
      </c>
      <c r="J136" s="12"/>
      <c r="K136" s="8">
        <f>IF(J136="",0,IF(J136="優勝",[5]現行XD用点数換算表!$B$4,IF(J136="準優勝",[5]現行XD用点数換算表!$C$4,IF(J136="ベスト4",[5]現行XD用点数換算表!$D$4,IF(J136="ベスト8",[5]現行XD用点数換算表!$E$4,IF(J136="ベスト16",[5]現行XD用点数換算表!$F$4,IF(J136="ベスト32",[5]現行XD用点数換算表!$G$4,"")))))))</f>
        <v>0</v>
      </c>
      <c r="L136" s="12"/>
      <c r="M136" s="8">
        <f>IF(L136="",0,IF(L136="優勝",現行XD用点数換算表!$B$5,IF(L136="準優勝",現行XD用点数換算表!$C$5,IF(L136="ベスト4",現行XD用点数換算表!$D$5,IF(L136="ベスト8",現行XD用点数換算表!$E$5,IF(L136="ベスト16",現行XD用点数換算表!$F$5,IF(L136="ベスト32",現行XD用点数換算表!$G$5,"")))))))</f>
        <v>0</v>
      </c>
      <c r="N136" s="12"/>
      <c r="O136" s="8">
        <f>IF(N136="",0,IF(N136="優勝",現行XD用点数換算表!$B$6,IF(N136="準優勝",現行XD用点数換算表!$C$6,IF(N136="ベスト4",現行XD用点数換算表!$D$6,IF(N136="ベスト8",現行XD用点数換算表!$E$6,IF(N136="ベスト16",現行XD用点数換算表!$F$6,IF(N136="ベスト32",現行XD用点数換算表!$G$6,"")))))))</f>
        <v>0</v>
      </c>
      <c r="P136" s="12"/>
      <c r="Q136" s="8">
        <f>IF(P136="",0,IF(P136="優勝",現行XD用点数換算表!$B$7,IF(P136="準優勝",現行XD用点数換算表!$C$7,IF(P136="ベスト4",現行XD用点数換算表!$D$7,IF(P136="ベスト8",現行XD用点数換算表!$E$7,現行XD用点数換算表!$F$7)))))</f>
        <v>0</v>
      </c>
      <c r="R136" s="12"/>
      <c r="S136" s="8">
        <f>IF(R136="",0,IF(R136="優勝",現行XD用点数換算表!$B$8,IF(R136="準優勝",現行XD用点数換算表!$C$8,IF(R136="ベスト4",現行XD用点数換算表!$D$8,IF(R136="ベスト8",現行XD用点数換算表!$E$8,現行XD用点数換算表!$F$8)))))</f>
        <v>0</v>
      </c>
      <c r="T136" s="12"/>
      <c r="U136" s="14">
        <f>IF(T136="",0,IF(T136="優勝",現行XD用点数換算表!$B$13,IF(T136="準優勝",現行XD用点数換算表!$C$13,IF(T136="ベスト4",現行XD用点数換算表!$D$13,現行XD用点数換算表!$E$13))))</f>
        <v>0</v>
      </c>
      <c r="V136" s="12"/>
      <c r="W136" s="8">
        <f>IF(V136="",0,IF(V136="優勝",現行XD用点数換算表!$B$14,IF(V136="準優勝",現行XD用点数換算表!$C$14,IF(V136="ベスト4",現行XD用点数換算表!$D$14,現行XD用点数換算表!$E$14))))</f>
        <v>0</v>
      </c>
      <c r="X136" s="12"/>
      <c r="Y136" s="8">
        <f>IF(X136="",0,IF(X136="優勝",[5]現行XD用点数換算表!$B$15,IF(X136="準優勝",[5]現行XD用点数換算表!$C$15,IF(X136="ベスト4",[5]現行XD用点数換算表!$D$15,IF(X136="ベスト8",[5]現行XD用点数換算表!$E$15,IF(X136="ベスト16",[5]現行XD用点数換算表!$F$15,IF(X136="ベスト32",[5]現行XD用点数換算表!$G$15,"")))))))</f>
        <v>0</v>
      </c>
      <c r="Z136" s="12"/>
      <c r="AA136" s="8">
        <f>IF(Z136="",0,IF(Z136="優勝",現行XD用点数換算表!$B$16,IF(Z136="準優勝",現行XD用点数換算表!$C$16,IF(Z136="ベスト4",現行XD用点数換算表!$D$16,IF(Z136="ベスト8",現行XD用点数換算表!$E$16,IF(Z136="ベスト16",現行XD用点数換算表!$F$16,IF(Z136="ベスト32",現行XD用点数換算表!$G$16,"")))))))</f>
        <v>0</v>
      </c>
      <c r="AB136" s="12"/>
      <c r="AC136" s="8">
        <f>IF(AB136="",0,IF(AB136="優勝",現行XD用点数換算表!$B$17,IF(AB136="準優勝",現行XD用点数換算表!$C$17,IF(AB136="ベスト4",現行XD用点数換算表!$D$17,IF(AB136="ベスト8",現行XD用点数換算表!$E$17,IF(AB136="ベスト16",現行XD用点数換算表!$F$17,IF(AB136="ベスト32",現行XD用点数換算表!$G$17,"")))))))</f>
        <v>0</v>
      </c>
      <c r="AD136" s="12"/>
      <c r="AE136" s="8">
        <f>IF(AD136="",0,IF(AD136="優勝",現行XD用点数換算表!$B$18,IF(AD136="準優勝",現行XD用点数換算表!$C$18,IF(AD136="ベスト4",現行XD用点数換算表!$D$18,IF(AD136="ベスト8",現行XD用点数換算表!$E$18,現行XD用点数換算表!$F$18)))))</f>
        <v>0</v>
      </c>
      <c r="AF136" s="12"/>
      <c r="AG136" s="8">
        <f>IF(AF136="",0,IF(AF136="優勝",現行XD用点数換算表!$B$19,IF(AF136="準優勝",現行XD用点数換算表!$C$19,IF(AF136="ベスト4",現行XD用点数換算表!$D$19,IF(AF136="ベスト8",現行XD用点数換算表!$E$19,現行XD用点数換算表!$F$19)))))</f>
        <v>0</v>
      </c>
      <c r="AH136" s="8">
        <f t="shared" si="5"/>
        <v>0</v>
      </c>
    </row>
    <row r="137" spans="1:34" ht="15" customHeight="1" x14ac:dyDescent="0.55000000000000004">
      <c r="A137" s="12"/>
      <c r="B137" s="12"/>
      <c r="C137" s="12"/>
      <c r="D137" s="12"/>
      <c r="E137" s="12"/>
      <c r="F137" s="12"/>
      <c r="G137" s="13">
        <f>IF(F137="",0,IF(F137="優勝",現行XD用点数換算表!$B$2,IF(F137="準優勝",現行XD用点数換算表!$C$2,IF(F137="ベスト4",現行XD用点数換算表!$D$2,現行XD用点数換算表!$E$2))))</f>
        <v>0</v>
      </c>
      <c r="H137" s="12"/>
      <c r="I137" s="8">
        <f>IF(H137="",0,IF(H137="優勝",現行XD用点数換算表!$B$3,IF(H137="準優勝",現行XD用点数換算表!$C$3,IF(H137="ベスト4",現行XD用点数換算表!$D$3,現行XD用点数換算表!$E$3))))</f>
        <v>0</v>
      </c>
      <c r="J137" s="12"/>
      <c r="K137" s="8">
        <f>IF(J137="",0,IF(J137="優勝",[5]現行XD用点数換算表!$B$4,IF(J137="準優勝",[5]現行XD用点数換算表!$C$4,IF(J137="ベスト4",[5]現行XD用点数換算表!$D$4,IF(J137="ベスト8",[5]現行XD用点数換算表!$E$4,IF(J137="ベスト16",[5]現行XD用点数換算表!$F$4,IF(J137="ベスト32",[5]現行XD用点数換算表!$G$4,"")))))))</f>
        <v>0</v>
      </c>
      <c r="L137" s="12"/>
      <c r="M137" s="8">
        <f>IF(L137="",0,IF(L137="優勝",現行XD用点数換算表!$B$5,IF(L137="準優勝",現行XD用点数換算表!$C$5,IF(L137="ベスト4",現行XD用点数換算表!$D$5,IF(L137="ベスト8",現行XD用点数換算表!$E$5,IF(L137="ベスト16",現行XD用点数換算表!$F$5,IF(L137="ベスト32",現行XD用点数換算表!$G$5,"")))))))</f>
        <v>0</v>
      </c>
      <c r="N137" s="12"/>
      <c r="O137" s="8">
        <f>IF(N137="",0,IF(N137="優勝",現行XD用点数換算表!$B$6,IF(N137="準優勝",現行XD用点数換算表!$C$6,IF(N137="ベスト4",現行XD用点数換算表!$D$6,IF(N137="ベスト8",現行XD用点数換算表!$E$6,IF(N137="ベスト16",現行XD用点数換算表!$F$6,IF(N137="ベスト32",現行XD用点数換算表!$G$6,"")))))))</f>
        <v>0</v>
      </c>
      <c r="P137" s="12"/>
      <c r="Q137" s="8">
        <f>IF(P137="",0,IF(P137="優勝",現行XD用点数換算表!$B$7,IF(P137="準優勝",現行XD用点数換算表!$C$7,IF(P137="ベスト4",現行XD用点数換算表!$D$7,IF(P137="ベスト8",現行XD用点数換算表!$E$7,現行XD用点数換算表!$F$7)))))</f>
        <v>0</v>
      </c>
      <c r="R137" s="12"/>
      <c r="S137" s="8">
        <f>IF(R137="",0,IF(R137="優勝",現行XD用点数換算表!$B$8,IF(R137="準優勝",現行XD用点数換算表!$C$8,IF(R137="ベスト4",現行XD用点数換算表!$D$8,IF(R137="ベスト8",現行XD用点数換算表!$E$8,現行XD用点数換算表!$F$8)))))</f>
        <v>0</v>
      </c>
      <c r="T137" s="12"/>
      <c r="U137" s="14">
        <f>IF(T137="",0,IF(T137="優勝",現行XD用点数換算表!$B$13,IF(T137="準優勝",現行XD用点数換算表!$C$13,IF(T137="ベスト4",現行XD用点数換算表!$D$13,現行XD用点数換算表!$E$13))))</f>
        <v>0</v>
      </c>
      <c r="V137" s="12"/>
      <c r="W137" s="8">
        <f>IF(V137="",0,IF(V137="優勝",現行XD用点数換算表!$B$14,IF(V137="準優勝",現行XD用点数換算表!$C$14,IF(V137="ベスト4",現行XD用点数換算表!$D$14,現行XD用点数換算表!$E$14))))</f>
        <v>0</v>
      </c>
      <c r="X137" s="12"/>
      <c r="Y137" s="8">
        <f>IF(X137="",0,IF(X137="優勝",[5]現行XD用点数換算表!$B$15,IF(X137="準優勝",[5]現行XD用点数換算表!$C$15,IF(X137="ベスト4",[5]現行XD用点数換算表!$D$15,IF(X137="ベスト8",[5]現行XD用点数換算表!$E$15,IF(X137="ベスト16",[5]現行XD用点数換算表!$F$15,IF(X137="ベスト32",[5]現行XD用点数換算表!$G$15,"")))))))</f>
        <v>0</v>
      </c>
      <c r="Z137" s="12"/>
      <c r="AA137" s="8">
        <f>IF(Z137="",0,IF(Z137="優勝",現行XD用点数換算表!$B$16,IF(Z137="準優勝",現行XD用点数換算表!$C$16,IF(Z137="ベスト4",現行XD用点数換算表!$D$16,IF(Z137="ベスト8",現行XD用点数換算表!$E$16,IF(Z137="ベスト16",現行XD用点数換算表!$F$16,IF(Z137="ベスト32",現行XD用点数換算表!$G$16,"")))))))</f>
        <v>0</v>
      </c>
      <c r="AB137" s="12"/>
      <c r="AC137" s="8">
        <f>IF(AB137="",0,IF(AB137="優勝",現行XD用点数換算表!$B$17,IF(AB137="準優勝",現行XD用点数換算表!$C$17,IF(AB137="ベスト4",現行XD用点数換算表!$D$17,IF(AB137="ベスト8",現行XD用点数換算表!$E$17,IF(AB137="ベスト16",現行XD用点数換算表!$F$17,IF(AB137="ベスト32",現行XD用点数換算表!$G$17,"")))))))</f>
        <v>0</v>
      </c>
      <c r="AD137" s="12"/>
      <c r="AE137" s="8">
        <f>IF(AD137="",0,IF(AD137="優勝",現行XD用点数換算表!$B$18,IF(AD137="準優勝",現行XD用点数換算表!$C$18,IF(AD137="ベスト4",現行XD用点数換算表!$D$18,IF(AD137="ベスト8",現行XD用点数換算表!$E$18,現行XD用点数換算表!$F$18)))))</f>
        <v>0</v>
      </c>
      <c r="AF137" s="12"/>
      <c r="AG137" s="8">
        <f>IF(AF137="",0,IF(AF137="優勝",現行XD用点数換算表!$B$19,IF(AF137="準優勝",現行XD用点数換算表!$C$19,IF(AF137="ベスト4",現行XD用点数換算表!$D$19,IF(AF137="ベスト8",現行XD用点数換算表!$E$19,現行XD用点数換算表!$F$19)))))</f>
        <v>0</v>
      </c>
      <c r="AH137" s="8">
        <f t="shared" si="5"/>
        <v>0</v>
      </c>
    </row>
    <row r="138" spans="1:34" ht="15" customHeight="1" x14ac:dyDescent="0.55000000000000004">
      <c r="A138" s="12"/>
      <c r="B138" s="12"/>
      <c r="C138" s="12"/>
      <c r="D138" s="12"/>
      <c r="E138" s="12"/>
      <c r="F138" s="12"/>
      <c r="G138" s="13">
        <f>IF(F138="",0,IF(F138="優勝",現行XD用点数換算表!$B$2,IF(F138="準優勝",現行XD用点数換算表!$C$2,IF(F138="ベスト4",現行XD用点数換算表!$D$2,現行XD用点数換算表!$E$2))))</f>
        <v>0</v>
      </c>
      <c r="H138" s="12"/>
      <c r="I138" s="8">
        <f>IF(H138="",0,IF(H138="優勝",現行XD用点数換算表!$B$3,IF(H138="準優勝",現行XD用点数換算表!$C$3,IF(H138="ベスト4",現行XD用点数換算表!$D$3,現行XD用点数換算表!$E$3))))</f>
        <v>0</v>
      </c>
      <c r="J138" s="12"/>
      <c r="K138" s="8">
        <f>IF(J138="",0,IF(J138="優勝",[5]現行XD用点数換算表!$B$4,IF(J138="準優勝",[5]現行XD用点数換算表!$C$4,IF(J138="ベスト4",[5]現行XD用点数換算表!$D$4,IF(J138="ベスト8",[5]現行XD用点数換算表!$E$4,IF(J138="ベスト16",[5]現行XD用点数換算表!$F$4,IF(J138="ベスト32",[5]現行XD用点数換算表!$G$4,"")))))))</f>
        <v>0</v>
      </c>
      <c r="L138" s="12"/>
      <c r="M138" s="8">
        <f>IF(L138="",0,IF(L138="優勝",現行XD用点数換算表!$B$5,IF(L138="準優勝",現行XD用点数換算表!$C$5,IF(L138="ベスト4",現行XD用点数換算表!$D$5,IF(L138="ベスト8",現行XD用点数換算表!$E$5,IF(L138="ベスト16",現行XD用点数換算表!$F$5,IF(L138="ベスト32",現行XD用点数換算表!$G$5,"")))))))</f>
        <v>0</v>
      </c>
      <c r="N138" s="12"/>
      <c r="O138" s="8">
        <f>IF(N138="",0,IF(N138="優勝",現行XD用点数換算表!$B$6,IF(N138="準優勝",現行XD用点数換算表!$C$6,IF(N138="ベスト4",現行XD用点数換算表!$D$6,IF(N138="ベスト8",現行XD用点数換算表!$E$6,IF(N138="ベスト16",現行XD用点数換算表!$F$6,IF(N138="ベスト32",現行XD用点数換算表!$G$6,"")))))))</f>
        <v>0</v>
      </c>
      <c r="P138" s="12"/>
      <c r="Q138" s="8">
        <f>IF(P138="",0,IF(P138="優勝",現行XD用点数換算表!$B$7,IF(P138="準優勝",現行XD用点数換算表!$C$7,IF(P138="ベスト4",現行XD用点数換算表!$D$7,IF(P138="ベスト8",現行XD用点数換算表!$E$7,現行XD用点数換算表!$F$7)))))</f>
        <v>0</v>
      </c>
      <c r="R138" s="12"/>
      <c r="S138" s="8">
        <f>IF(R138="",0,IF(R138="優勝",現行XD用点数換算表!$B$8,IF(R138="準優勝",現行XD用点数換算表!$C$8,IF(R138="ベスト4",現行XD用点数換算表!$D$8,IF(R138="ベスト8",現行XD用点数換算表!$E$8,現行XD用点数換算表!$F$8)))))</f>
        <v>0</v>
      </c>
      <c r="T138" s="12"/>
      <c r="U138" s="14">
        <f>IF(T138="",0,IF(T138="優勝",現行XD用点数換算表!$B$13,IF(T138="準優勝",現行XD用点数換算表!$C$13,IF(T138="ベスト4",現行XD用点数換算表!$D$13,現行XD用点数換算表!$E$13))))</f>
        <v>0</v>
      </c>
      <c r="V138" s="12"/>
      <c r="W138" s="8">
        <f>IF(V138="",0,IF(V138="優勝",現行XD用点数換算表!$B$14,IF(V138="準優勝",現行XD用点数換算表!$C$14,IF(V138="ベスト4",現行XD用点数換算表!$D$14,現行XD用点数換算表!$E$14))))</f>
        <v>0</v>
      </c>
      <c r="X138" s="12"/>
      <c r="Y138" s="8">
        <f>IF(X138="",0,IF(X138="優勝",[5]現行XD用点数換算表!$B$15,IF(X138="準優勝",[5]現行XD用点数換算表!$C$15,IF(X138="ベスト4",[5]現行XD用点数換算表!$D$15,IF(X138="ベスト8",[5]現行XD用点数換算表!$E$15,IF(X138="ベスト16",[5]現行XD用点数換算表!$F$15,IF(X138="ベスト32",[5]現行XD用点数換算表!$G$15,"")))))))</f>
        <v>0</v>
      </c>
      <c r="Z138" s="12"/>
      <c r="AA138" s="8">
        <f>IF(Z138="",0,IF(Z138="優勝",現行XD用点数換算表!$B$16,IF(Z138="準優勝",現行XD用点数換算表!$C$16,IF(Z138="ベスト4",現行XD用点数換算表!$D$16,IF(Z138="ベスト8",現行XD用点数換算表!$E$16,IF(Z138="ベスト16",現行XD用点数換算表!$F$16,IF(Z138="ベスト32",現行XD用点数換算表!$G$16,"")))))))</f>
        <v>0</v>
      </c>
      <c r="AB138" s="12"/>
      <c r="AC138" s="8">
        <f>IF(AB138="",0,IF(AB138="優勝",現行XD用点数換算表!$B$17,IF(AB138="準優勝",現行XD用点数換算表!$C$17,IF(AB138="ベスト4",現行XD用点数換算表!$D$17,IF(AB138="ベスト8",現行XD用点数換算表!$E$17,IF(AB138="ベスト16",現行XD用点数換算表!$F$17,IF(AB138="ベスト32",現行XD用点数換算表!$G$17,"")))))))</f>
        <v>0</v>
      </c>
      <c r="AD138" s="12"/>
      <c r="AE138" s="8">
        <f>IF(AD138="",0,IF(AD138="優勝",現行XD用点数換算表!$B$18,IF(AD138="準優勝",現行XD用点数換算表!$C$18,IF(AD138="ベスト4",現行XD用点数換算表!$D$18,IF(AD138="ベスト8",現行XD用点数換算表!$E$18,現行XD用点数換算表!$F$18)))))</f>
        <v>0</v>
      </c>
      <c r="AF138" s="12"/>
      <c r="AG138" s="8">
        <f>IF(AF138="",0,IF(AF138="優勝",現行XD用点数換算表!$B$19,IF(AF138="準優勝",現行XD用点数換算表!$C$19,IF(AF138="ベスト4",現行XD用点数換算表!$D$19,IF(AF138="ベスト8",現行XD用点数換算表!$E$19,現行XD用点数換算表!$F$19)))))</f>
        <v>0</v>
      </c>
      <c r="AH138" s="8">
        <f t="shared" si="5"/>
        <v>0</v>
      </c>
    </row>
    <row r="139" spans="1:34" ht="15" customHeight="1" x14ac:dyDescent="0.55000000000000004">
      <c r="A139" s="12"/>
      <c r="B139" s="12"/>
      <c r="C139" s="12"/>
      <c r="D139" s="12"/>
      <c r="E139" s="12"/>
      <c r="F139" s="12"/>
      <c r="G139" s="13">
        <f>IF(F139="",0,IF(F139="優勝",現行XD用点数換算表!$B$2,IF(F139="準優勝",現行XD用点数換算表!$C$2,IF(F139="ベスト4",現行XD用点数換算表!$D$2,現行XD用点数換算表!$E$2))))</f>
        <v>0</v>
      </c>
      <c r="H139" s="12"/>
      <c r="I139" s="8">
        <f>IF(H139="",0,IF(H139="優勝",現行XD用点数換算表!$B$3,IF(H139="準優勝",現行XD用点数換算表!$C$3,IF(H139="ベスト4",現行XD用点数換算表!$D$3,現行XD用点数換算表!$E$3))))</f>
        <v>0</v>
      </c>
      <c r="J139" s="12"/>
      <c r="K139" s="8">
        <f>IF(J139="",0,IF(J139="優勝",[5]現行XD用点数換算表!$B$4,IF(J139="準優勝",[5]現行XD用点数換算表!$C$4,IF(J139="ベスト4",[5]現行XD用点数換算表!$D$4,IF(J139="ベスト8",[5]現行XD用点数換算表!$E$4,IF(J139="ベスト16",[5]現行XD用点数換算表!$F$4,IF(J139="ベスト32",[5]現行XD用点数換算表!$G$4,"")))))))</f>
        <v>0</v>
      </c>
      <c r="L139" s="12"/>
      <c r="M139" s="8">
        <f>IF(L139="",0,IF(L139="優勝",現行XD用点数換算表!$B$5,IF(L139="準優勝",現行XD用点数換算表!$C$5,IF(L139="ベスト4",現行XD用点数換算表!$D$5,IF(L139="ベスト8",現行XD用点数換算表!$E$5,IF(L139="ベスト16",現行XD用点数換算表!$F$5,IF(L139="ベスト32",現行XD用点数換算表!$G$5,"")))))))</f>
        <v>0</v>
      </c>
      <c r="N139" s="12"/>
      <c r="O139" s="8">
        <f>IF(N139="",0,IF(N139="優勝",現行XD用点数換算表!$B$6,IF(N139="準優勝",現行XD用点数換算表!$C$6,IF(N139="ベスト4",現行XD用点数換算表!$D$6,IF(N139="ベスト8",現行XD用点数換算表!$E$6,IF(N139="ベスト16",現行XD用点数換算表!$F$6,IF(N139="ベスト32",現行XD用点数換算表!$G$6,"")))))))</f>
        <v>0</v>
      </c>
      <c r="P139" s="12"/>
      <c r="Q139" s="8">
        <f>IF(P139="",0,IF(P139="優勝",現行XD用点数換算表!$B$7,IF(P139="準優勝",現行XD用点数換算表!$C$7,IF(P139="ベスト4",現行XD用点数換算表!$D$7,IF(P139="ベスト8",現行XD用点数換算表!$E$7,現行XD用点数換算表!$F$7)))))</f>
        <v>0</v>
      </c>
      <c r="R139" s="12"/>
      <c r="S139" s="8">
        <f>IF(R139="",0,IF(R139="優勝",現行XD用点数換算表!$B$8,IF(R139="準優勝",現行XD用点数換算表!$C$8,IF(R139="ベスト4",現行XD用点数換算表!$D$8,IF(R139="ベスト8",現行XD用点数換算表!$E$8,現行XD用点数換算表!$F$8)))))</f>
        <v>0</v>
      </c>
      <c r="T139" s="12"/>
      <c r="U139" s="14">
        <f>IF(T139="",0,IF(T139="優勝",現行XD用点数換算表!$B$13,IF(T139="準優勝",現行XD用点数換算表!$C$13,IF(T139="ベスト4",現行XD用点数換算表!$D$13,現行XD用点数換算表!$E$13))))</f>
        <v>0</v>
      </c>
      <c r="V139" s="12"/>
      <c r="W139" s="8">
        <f>IF(V139="",0,IF(V139="優勝",現行XD用点数換算表!$B$14,IF(V139="準優勝",現行XD用点数換算表!$C$14,IF(V139="ベスト4",現行XD用点数換算表!$D$14,現行XD用点数換算表!$E$14))))</f>
        <v>0</v>
      </c>
      <c r="X139" s="12"/>
      <c r="Y139" s="8">
        <f>IF(X139="",0,IF(X139="優勝",[5]現行XD用点数換算表!$B$15,IF(X139="準優勝",[5]現行XD用点数換算表!$C$15,IF(X139="ベスト4",[5]現行XD用点数換算表!$D$15,IF(X139="ベスト8",[5]現行XD用点数換算表!$E$15,IF(X139="ベスト16",[5]現行XD用点数換算表!$F$15,IF(X139="ベスト32",[5]現行XD用点数換算表!$G$15,"")))))))</f>
        <v>0</v>
      </c>
      <c r="Z139" s="12"/>
      <c r="AA139" s="8">
        <f>IF(Z139="",0,IF(Z139="優勝",現行XD用点数換算表!$B$16,IF(Z139="準優勝",現行XD用点数換算表!$C$16,IF(Z139="ベスト4",現行XD用点数換算表!$D$16,IF(Z139="ベスト8",現行XD用点数換算表!$E$16,IF(Z139="ベスト16",現行XD用点数換算表!$F$16,IF(Z139="ベスト32",現行XD用点数換算表!$G$16,"")))))))</f>
        <v>0</v>
      </c>
      <c r="AB139" s="12"/>
      <c r="AC139" s="8">
        <f>IF(AB139="",0,IF(AB139="優勝",現行XD用点数換算表!$B$17,IF(AB139="準優勝",現行XD用点数換算表!$C$17,IF(AB139="ベスト4",現行XD用点数換算表!$D$17,IF(AB139="ベスト8",現行XD用点数換算表!$E$17,IF(AB139="ベスト16",現行XD用点数換算表!$F$17,IF(AB139="ベスト32",現行XD用点数換算表!$G$17,"")))))))</f>
        <v>0</v>
      </c>
      <c r="AD139" s="12"/>
      <c r="AE139" s="8">
        <f>IF(AD139="",0,IF(AD139="優勝",現行XD用点数換算表!$B$18,IF(AD139="準優勝",現行XD用点数換算表!$C$18,IF(AD139="ベスト4",現行XD用点数換算表!$D$18,IF(AD139="ベスト8",現行XD用点数換算表!$E$18,現行XD用点数換算表!$F$18)))))</f>
        <v>0</v>
      </c>
      <c r="AF139" s="12"/>
      <c r="AG139" s="8">
        <f>IF(AF139="",0,IF(AF139="優勝",現行XD用点数換算表!$B$19,IF(AF139="準優勝",現行XD用点数換算表!$C$19,IF(AF139="ベスト4",現行XD用点数換算表!$D$19,IF(AF139="ベスト8",現行XD用点数換算表!$E$19,現行XD用点数換算表!$F$19)))))</f>
        <v>0</v>
      </c>
      <c r="AH139" s="8">
        <f t="shared" si="5"/>
        <v>0</v>
      </c>
    </row>
    <row r="140" spans="1:34" ht="15" customHeight="1" x14ac:dyDescent="0.55000000000000004">
      <c r="A140" s="12"/>
      <c r="B140" s="12"/>
      <c r="C140" s="12"/>
      <c r="D140" s="12"/>
      <c r="E140" s="12"/>
      <c r="F140" s="12"/>
      <c r="G140" s="13">
        <f>IF(F140="",0,IF(F140="優勝",現行XD用点数換算表!$B$2,IF(F140="準優勝",現行XD用点数換算表!$C$2,IF(F140="ベスト4",現行XD用点数換算表!$D$2,現行XD用点数換算表!$E$2))))</f>
        <v>0</v>
      </c>
      <c r="H140" s="12"/>
      <c r="I140" s="8">
        <f>IF(H140="",0,IF(H140="優勝",現行XD用点数換算表!$B$3,IF(H140="準優勝",現行XD用点数換算表!$C$3,IF(H140="ベスト4",現行XD用点数換算表!$D$3,現行XD用点数換算表!$E$3))))</f>
        <v>0</v>
      </c>
      <c r="J140" s="12"/>
      <c r="K140" s="8">
        <f>IF(J140="",0,IF(J140="優勝",[5]現行XD用点数換算表!$B$4,IF(J140="準優勝",[5]現行XD用点数換算表!$C$4,IF(J140="ベスト4",[5]現行XD用点数換算表!$D$4,IF(J140="ベスト8",[5]現行XD用点数換算表!$E$4,IF(J140="ベスト16",[5]現行XD用点数換算表!$F$4,IF(J140="ベスト32",[5]現行XD用点数換算表!$G$4,"")))))))</f>
        <v>0</v>
      </c>
      <c r="L140" s="12"/>
      <c r="M140" s="8">
        <f>IF(L140="",0,IF(L140="優勝",現行XD用点数換算表!$B$5,IF(L140="準優勝",現行XD用点数換算表!$C$5,IF(L140="ベスト4",現行XD用点数換算表!$D$5,IF(L140="ベスト8",現行XD用点数換算表!$E$5,IF(L140="ベスト16",現行XD用点数換算表!$F$5,IF(L140="ベスト32",現行XD用点数換算表!$G$5,"")))))))</f>
        <v>0</v>
      </c>
      <c r="N140" s="12"/>
      <c r="O140" s="8">
        <f>IF(N140="",0,IF(N140="優勝",現行XD用点数換算表!$B$6,IF(N140="準優勝",現行XD用点数換算表!$C$6,IF(N140="ベスト4",現行XD用点数換算表!$D$6,IF(N140="ベスト8",現行XD用点数換算表!$E$6,IF(N140="ベスト16",現行XD用点数換算表!$F$6,IF(N140="ベスト32",現行XD用点数換算表!$G$6,"")))))))</f>
        <v>0</v>
      </c>
      <c r="P140" s="12"/>
      <c r="Q140" s="8">
        <f>IF(P140="",0,IF(P140="優勝",現行XD用点数換算表!$B$7,IF(P140="準優勝",現行XD用点数換算表!$C$7,IF(P140="ベスト4",現行XD用点数換算表!$D$7,IF(P140="ベスト8",現行XD用点数換算表!$E$7,現行XD用点数換算表!$F$7)))))</f>
        <v>0</v>
      </c>
      <c r="R140" s="12"/>
      <c r="S140" s="8">
        <f>IF(R140="",0,IF(R140="優勝",現行XD用点数換算表!$B$8,IF(R140="準優勝",現行XD用点数換算表!$C$8,IF(R140="ベスト4",現行XD用点数換算表!$D$8,IF(R140="ベスト8",現行XD用点数換算表!$E$8,現行XD用点数換算表!$F$8)))))</f>
        <v>0</v>
      </c>
      <c r="T140" s="12"/>
      <c r="U140" s="14">
        <f>IF(T140="",0,IF(T140="優勝",現行XD用点数換算表!$B$13,IF(T140="準優勝",現行XD用点数換算表!$C$13,IF(T140="ベスト4",現行XD用点数換算表!$D$13,現行XD用点数換算表!$E$13))))</f>
        <v>0</v>
      </c>
      <c r="V140" s="12"/>
      <c r="W140" s="8">
        <f>IF(V140="",0,IF(V140="優勝",現行XD用点数換算表!$B$14,IF(V140="準優勝",現行XD用点数換算表!$C$14,IF(V140="ベスト4",現行XD用点数換算表!$D$14,現行XD用点数換算表!$E$14))))</f>
        <v>0</v>
      </c>
      <c r="X140" s="12"/>
      <c r="Y140" s="8">
        <f>IF(X140="",0,IF(X140="優勝",[5]現行XD用点数換算表!$B$15,IF(X140="準優勝",[5]現行XD用点数換算表!$C$15,IF(X140="ベスト4",[5]現行XD用点数換算表!$D$15,IF(X140="ベスト8",[5]現行XD用点数換算表!$E$15,IF(X140="ベスト16",[5]現行XD用点数換算表!$F$15,IF(X140="ベスト32",[5]現行XD用点数換算表!$G$15,"")))))))</f>
        <v>0</v>
      </c>
      <c r="Z140" s="12"/>
      <c r="AA140" s="8">
        <f>IF(Z140="",0,IF(Z140="優勝",現行XD用点数換算表!$B$16,IF(Z140="準優勝",現行XD用点数換算表!$C$16,IF(Z140="ベスト4",現行XD用点数換算表!$D$16,IF(Z140="ベスト8",現行XD用点数換算表!$E$16,IF(Z140="ベスト16",現行XD用点数換算表!$F$16,IF(Z140="ベスト32",現行XD用点数換算表!$G$16,"")))))))</f>
        <v>0</v>
      </c>
      <c r="AB140" s="12"/>
      <c r="AC140" s="8">
        <f>IF(AB140="",0,IF(AB140="優勝",現行XD用点数換算表!$B$17,IF(AB140="準優勝",現行XD用点数換算表!$C$17,IF(AB140="ベスト4",現行XD用点数換算表!$D$17,IF(AB140="ベスト8",現行XD用点数換算表!$E$17,IF(AB140="ベスト16",現行XD用点数換算表!$F$17,IF(AB140="ベスト32",現行XD用点数換算表!$G$17,"")))))))</f>
        <v>0</v>
      </c>
      <c r="AD140" s="12"/>
      <c r="AE140" s="8">
        <f>IF(AD140="",0,IF(AD140="優勝",現行XD用点数換算表!$B$18,IF(AD140="準優勝",現行XD用点数換算表!$C$18,IF(AD140="ベスト4",現行XD用点数換算表!$D$18,IF(AD140="ベスト8",現行XD用点数換算表!$E$18,現行XD用点数換算表!$F$18)))))</f>
        <v>0</v>
      </c>
      <c r="AF140" s="12"/>
      <c r="AG140" s="8">
        <f>IF(AF140="",0,IF(AF140="優勝",現行XD用点数換算表!$B$19,IF(AF140="準優勝",現行XD用点数換算表!$C$19,IF(AF140="ベスト4",現行XD用点数換算表!$D$19,IF(AF140="ベスト8",現行XD用点数換算表!$E$19,現行XD用点数換算表!$F$19)))))</f>
        <v>0</v>
      </c>
      <c r="AH140" s="8">
        <f t="shared" si="5"/>
        <v>0</v>
      </c>
    </row>
    <row r="141" spans="1:34" ht="15" customHeight="1" x14ac:dyDescent="0.55000000000000004">
      <c r="A141" s="12"/>
      <c r="B141" s="12"/>
      <c r="C141" s="12"/>
      <c r="D141" s="12"/>
      <c r="E141" s="12"/>
      <c r="F141" s="12"/>
      <c r="G141" s="13">
        <f>IF(F141="",0,IF(F141="優勝",現行XD用点数換算表!$B$2,IF(F141="準優勝",現行XD用点数換算表!$C$2,IF(F141="ベスト4",現行XD用点数換算表!$D$2,現行XD用点数換算表!$E$2))))</f>
        <v>0</v>
      </c>
      <c r="H141" s="12"/>
      <c r="I141" s="8">
        <f>IF(H141="",0,IF(H141="優勝",現行XD用点数換算表!$B$3,IF(H141="準優勝",現行XD用点数換算表!$C$3,IF(H141="ベスト4",現行XD用点数換算表!$D$3,現行XD用点数換算表!$E$3))))</f>
        <v>0</v>
      </c>
      <c r="J141" s="12"/>
      <c r="K141" s="8">
        <f>IF(J141="",0,IF(J141="優勝",[5]現行XD用点数換算表!$B$4,IF(J141="準優勝",[5]現行XD用点数換算表!$C$4,IF(J141="ベスト4",[5]現行XD用点数換算表!$D$4,IF(J141="ベスト8",[5]現行XD用点数換算表!$E$4,IF(J141="ベスト16",[5]現行XD用点数換算表!$F$4,IF(J141="ベスト32",[5]現行XD用点数換算表!$G$4,"")))))))</f>
        <v>0</v>
      </c>
      <c r="L141" s="12"/>
      <c r="M141" s="8">
        <f>IF(L141="",0,IF(L141="優勝",現行XD用点数換算表!$B$5,IF(L141="準優勝",現行XD用点数換算表!$C$5,IF(L141="ベスト4",現行XD用点数換算表!$D$5,IF(L141="ベスト8",現行XD用点数換算表!$E$5,IF(L141="ベスト16",現行XD用点数換算表!$F$5,IF(L141="ベスト32",現行XD用点数換算表!$G$5,"")))))))</f>
        <v>0</v>
      </c>
      <c r="N141" s="12"/>
      <c r="O141" s="8">
        <f>IF(N141="",0,IF(N141="優勝",現行XD用点数換算表!$B$6,IF(N141="準優勝",現行XD用点数換算表!$C$6,IF(N141="ベスト4",現行XD用点数換算表!$D$6,IF(N141="ベスト8",現行XD用点数換算表!$E$6,IF(N141="ベスト16",現行XD用点数換算表!$F$6,IF(N141="ベスト32",現行XD用点数換算表!$G$6,"")))))))</f>
        <v>0</v>
      </c>
      <c r="P141" s="12"/>
      <c r="Q141" s="8">
        <f>IF(P141="",0,IF(P141="優勝",現行XD用点数換算表!$B$7,IF(P141="準優勝",現行XD用点数換算表!$C$7,IF(P141="ベスト4",現行XD用点数換算表!$D$7,IF(P141="ベスト8",現行XD用点数換算表!$E$7,現行XD用点数換算表!$F$7)))))</f>
        <v>0</v>
      </c>
      <c r="R141" s="12"/>
      <c r="S141" s="8">
        <f>IF(R141="",0,IF(R141="優勝",現行XD用点数換算表!$B$8,IF(R141="準優勝",現行XD用点数換算表!$C$8,IF(R141="ベスト4",現行XD用点数換算表!$D$8,IF(R141="ベスト8",現行XD用点数換算表!$E$8,現行XD用点数換算表!$F$8)))))</f>
        <v>0</v>
      </c>
      <c r="T141" s="12"/>
      <c r="U141" s="14">
        <f>IF(T141="",0,IF(T141="優勝",現行XD用点数換算表!$B$13,IF(T141="準優勝",現行XD用点数換算表!$C$13,IF(T141="ベスト4",現行XD用点数換算表!$D$13,現行XD用点数換算表!$E$13))))</f>
        <v>0</v>
      </c>
      <c r="V141" s="12"/>
      <c r="W141" s="8">
        <f>IF(V141="",0,IF(V141="優勝",現行XD用点数換算表!$B$14,IF(V141="準優勝",現行XD用点数換算表!$C$14,IF(V141="ベスト4",現行XD用点数換算表!$D$14,現行XD用点数換算表!$E$14))))</f>
        <v>0</v>
      </c>
      <c r="X141" s="12"/>
      <c r="Y141" s="8">
        <f>IF(X141="",0,IF(X141="優勝",[5]現行XD用点数換算表!$B$15,IF(X141="準優勝",[5]現行XD用点数換算表!$C$15,IF(X141="ベスト4",[5]現行XD用点数換算表!$D$15,IF(X141="ベスト8",[5]現行XD用点数換算表!$E$15,IF(X141="ベスト16",[5]現行XD用点数換算表!$F$15,IF(X141="ベスト32",[5]現行XD用点数換算表!$G$15,"")))))))</f>
        <v>0</v>
      </c>
      <c r="Z141" s="12"/>
      <c r="AA141" s="8">
        <f>IF(Z141="",0,IF(Z141="優勝",現行XD用点数換算表!$B$16,IF(Z141="準優勝",現行XD用点数換算表!$C$16,IF(Z141="ベスト4",現行XD用点数換算表!$D$16,IF(Z141="ベスト8",現行XD用点数換算表!$E$16,IF(Z141="ベスト16",現行XD用点数換算表!$F$16,IF(Z141="ベスト32",現行XD用点数換算表!$G$16,"")))))))</f>
        <v>0</v>
      </c>
      <c r="AB141" s="12"/>
      <c r="AC141" s="8">
        <f>IF(AB141="",0,IF(AB141="優勝",現行XD用点数換算表!$B$17,IF(AB141="準優勝",現行XD用点数換算表!$C$17,IF(AB141="ベスト4",現行XD用点数換算表!$D$17,IF(AB141="ベスト8",現行XD用点数換算表!$E$17,IF(AB141="ベスト16",現行XD用点数換算表!$F$17,IF(AB141="ベスト32",現行XD用点数換算表!$G$17,"")))))))</f>
        <v>0</v>
      </c>
      <c r="AD141" s="12"/>
      <c r="AE141" s="8">
        <f>IF(AD141="",0,IF(AD141="優勝",現行XD用点数換算表!$B$18,IF(AD141="準優勝",現行XD用点数換算表!$C$18,IF(AD141="ベスト4",現行XD用点数換算表!$D$18,IF(AD141="ベスト8",現行XD用点数換算表!$E$18,現行XD用点数換算表!$F$18)))))</f>
        <v>0</v>
      </c>
      <c r="AF141" s="12"/>
      <c r="AG141" s="8">
        <f>IF(AF141="",0,IF(AF141="優勝",現行XD用点数換算表!$B$19,IF(AF141="準優勝",現行XD用点数換算表!$C$19,IF(AF141="ベスト4",現行XD用点数換算表!$D$19,IF(AF141="ベスト8",現行XD用点数換算表!$E$19,現行XD用点数換算表!$F$19)))))</f>
        <v>0</v>
      </c>
      <c r="AH141" s="8">
        <f t="shared" si="5"/>
        <v>0</v>
      </c>
    </row>
    <row r="142" spans="1:34" ht="15" customHeight="1" x14ac:dyDescent="0.55000000000000004">
      <c r="A142" s="12"/>
      <c r="B142" s="12"/>
      <c r="C142" s="12"/>
      <c r="D142" s="12"/>
      <c r="E142" s="12"/>
      <c r="F142" s="12"/>
      <c r="G142" s="13">
        <f>IF(F142="",0,IF(F142="優勝",現行XD用点数換算表!$B$2,IF(F142="準優勝",現行XD用点数換算表!$C$2,IF(F142="ベスト4",現行XD用点数換算表!$D$2,現行XD用点数換算表!$E$2))))</f>
        <v>0</v>
      </c>
      <c r="H142" s="12"/>
      <c r="I142" s="8">
        <f>IF(H142="",0,IF(H142="優勝",現行XD用点数換算表!$B$3,IF(H142="準優勝",現行XD用点数換算表!$C$3,IF(H142="ベスト4",現行XD用点数換算表!$D$3,現行XD用点数換算表!$E$3))))</f>
        <v>0</v>
      </c>
      <c r="J142" s="12"/>
      <c r="K142" s="8">
        <f>IF(J142="",0,IF(J142="優勝",[5]現行XD用点数換算表!$B$4,IF(J142="準優勝",[5]現行XD用点数換算表!$C$4,IF(J142="ベスト4",[5]現行XD用点数換算表!$D$4,IF(J142="ベスト8",[5]現行XD用点数換算表!$E$4,IF(J142="ベスト16",[5]現行XD用点数換算表!$F$4,IF(J142="ベスト32",[5]現行XD用点数換算表!$G$4,"")))))))</f>
        <v>0</v>
      </c>
      <c r="L142" s="12"/>
      <c r="M142" s="8">
        <f>IF(L142="",0,IF(L142="優勝",現行XD用点数換算表!$B$5,IF(L142="準優勝",現行XD用点数換算表!$C$5,IF(L142="ベスト4",現行XD用点数換算表!$D$5,IF(L142="ベスト8",現行XD用点数換算表!$E$5,IF(L142="ベスト16",現行XD用点数換算表!$F$5,IF(L142="ベスト32",現行XD用点数換算表!$G$5,"")))))))</f>
        <v>0</v>
      </c>
      <c r="N142" s="12"/>
      <c r="O142" s="8">
        <f>IF(N142="",0,IF(N142="優勝",現行XD用点数換算表!$B$6,IF(N142="準優勝",現行XD用点数換算表!$C$6,IF(N142="ベスト4",現行XD用点数換算表!$D$6,IF(N142="ベスト8",現行XD用点数換算表!$E$6,IF(N142="ベスト16",現行XD用点数換算表!$F$6,IF(N142="ベスト32",現行XD用点数換算表!$G$6,"")))))))</f>
        <v>0</v>
      </c>
      <c r="P142" s="12"/>
      <c r="Q142" s="8">
        <f>IF(P142="",0,IF(P142="優勝",現行XD用点数換算表!$B$7,IF(P142="準優勝",現行XD用点数換算表!$C$7,IF(P142="ベスト4",現行XD用点数換算表!$D$7,IF(P142="ベスト8",現行XD用点数換算表!$E$7,現行XD用点数換算表!$F$7)))))</f>
        <v>0</v>
      </c>
      <c r="R142" s="12"/>
      <c r="S142" s="8">
        <f>IF(R142="",0,IF(R142="優勝",現行XD用点数換算表!$B$8,IF(R142="準優勝",現行XD用点数換算表!$C$8,IF(R142="ベスト4",現行XD用点数換算表!$D$8,IF(R142="ベスト8",現行XD用点数換算表!$E$8,現行XD用点数換算表!$F$8)))))</f>
        <v>0</v>
      </c>
      <c r="T142" s="12"/>
      <c r="U142" s="14">
        <f>IF(T142="",0,IF(T142="優勝",現行XD用点数換算表!$B$13,IF(T142="準優勝",現行XD用点数換算表!$C$13,IF(T142="ベスト4",現行XD用点数換算表!$D$13,現行XD用点数換算表!$E$13))))</f>
        <v>0</v>
      </c>
      <c r="V142" s="12"/>
      <c r="W142" s="8">
        <f>IF(V142="",0,IF(V142="優勝",現行XD用点数換算表!$B$14,IF(V142="準優勝",現行XD用点数換算表!$C$14,IF(V142="ベスト4",現行XD用点数換算表!$D$14,現行XD用点数換算表!$E$14))))</f>
        <v>0</v>
      </c>
      <c r="X142" s="12"/>
      <c r="Y142" s="8">
        <f>IF(X142="",0,IF(X142="優勝",[5]現行XD用点数換算表!$B$15,IF(X142="準優勝",[5]現行XD用点数換算表!$C$15,IF(X142="ベスト4",[5]現行XD用点数換算表!$D$15,IF(X142="ベスト8",[5]現行XD用点数換算表!$E$15,IF(X142="ベスト16",[5]現行XD用点数換算表!$F$15,IF(X142="ベスト32",[5]現行XD用点数換算表!$G$15,"")))))))</f>
        <v>0</v>
      </c>
      <c r="Z142" s="12"/>
      <c r="AA142" s="8">
        <f>IF(Z142="",0,IF(Z142="優勝",現行XD用点数換算表!$B$16,IF(Z142="準優勝",現行XD用点数換算表!$C$16,IF(Z142="ベスト4",現行XD用点数換算表!$D$16,IF(Z142="ベスト8",現行XD用点数換算表!$E$16,IF(Z142="ベスト16",現行XD用点数換算表!$F$16,IF(Z142="ベスト32",現行XD用点数換算表!$G$16,"")))))))</f>
        <v>0</v>
      </c>
      <c r="AB142" s="12"/>
      <c r="AC142" s="8">
        <f>IF(AB142="",0,IF(AB142="優勝",現行XD用点数換算表!$B$17,IF(AB142="準優勝",現行XD用点数換算表!$C$17,IF(AB142="ベスト4",現行XD用点数換算表!$D$17,IF(AB142="ベスト8",現行XD用点数換算表!$E$17,IF(AB142="ベスト16",現行XD用点数換算表!$F$17,IF(AB142="ベスト32",現行XD用点数換算表!$G$17,"")))))))</f>
        <v>0</v>
      </c>
      <c r="AD142" s="12"/>
      <c r="AE142" s="8">
        <f>IF(AD142="",0,IF(AD142="優勝",現行XD用点数換算表!$B$18,IF(AD142="準優勝",現行XD用点数換算表!$C$18,IF(AD142="ベスト4",現行XD用点数換算表!$D$18,IF(AD142="ベスト8",現行XD用点数換算表!$E$18,現行XD用点数換算表!$F$18)))))</f>
        <v>0</v>
      </c>
      <c r="AF142" s="12"/>
      <c r="AG142" s="8">
        <f>IF(AF142="",0,IF(AF142="優勝",現行XD用点数換算表!$B$19,IF(AF142="準優勝",現行XD用点数換算表!$C$19,IF(AF142="ベスト4",現行XD用点数換算表!$D$19,IF(AF142="ベスト8",現行XD用点数換算表!$E$19,現行XD用点数換算表!$F$19)))))</f>
        <v>0</v>
      </c>
      <c r="AH142" s="8">
        <f t="shared" si="5"/>
        <v>0</v>
      </c>
    </row>
    <row r="143" spans="1:34" ht="15" customHeight="1" x14ac:dyDescent="0.55000000000000004">
      <c r="A143" s="12"/>
      <c r="B143" s="12"/>
      <c r="C143" s="12"/>
      <c r="D143" s="12"/>
      <c r="E143" s="12"/>
      <c r="F143" s="12"/>
      <c r="G143" s="13">
        <f>IF(F143="",0,IF(F143="優勝",現行XD用点数換算表!$B$2,IF(F143="準優勝",現行XD用点数換算表!$C$2,IF(F143="ベスト4",現行XD用点数換算表!$D$2,現行XD用点数換算表!$E$2))))</f>
        <v>0</v>
      </c>
      <c r="H143" s="12"/>
      <c r="I143" s="8">
        <f>IF(H143="",0,IF(H143="優勝",現行XD用点数換算表!$B$3,IF(H143="準優勝",現行XD用点数換算表!$C$3,IF(H143="ベスト4",現行XD用点数換算表!$D$3,現行XD用点数換算表!$E$3))))</f>
        <v>0</v>
      </c>
      <c r="J143" s="12"/>
      <c r="K143" s="8">
        <f>IF(J143="",0,IF(J143="優勝",[5]現行XD用点数換算表!$B$4,IF(J143="準優勝",[5]現行XD用点数換算表!$C$4,IF(J143="ベスト4",[5]現行XD用点数換算表!$D$4,IF(J143="ベスト8",[5]現行XD用点数換算表!$E$4,IF(J143="ベスト16",[5]現行XD用点数換算表!$F$4,IF(J143="ベスト32",[5]現行XD用点数換算表!$G$4,"")))))))</f>
        <v>0</v>
      </c>
      <c r="L143" s="12"/>
      <c r="M143" s="8">
        <f>IF(L143="",0,IF(L143="優勝",現行XD用点数換算表!$B$5,IF(L143="準優勝",現行XD用点数換算表!$C$5,IF(L143="ベスト4",現行XD用点数換算表!$D$5,IF(L143="ベスト8",現行XD用点数換算表!$E$5,IF(L143="ベスト16",現行XD用点数換算表!$F$5,IF(L143="ベスト32",現行XD用点数換算表!$G$5,"")))))))</f>
        <v>0</v>
      </c>
      <c r="N143" s="12"/>
      <c r="O143" s="8">
        <f>IF(N143="",0,IF(N143="優勝",現行XD用点数換算表!$B$6,IF(N143="準優勝",現行XD用点数換算表!$C$6,IF(N143="ベスト4",現行XD用点数換算表!$D$6,IF(N143="ベスト8",現行XD用点数換算表!$E$6,IF(N143="ベスト16",現行XD用点数換算表!$F$6,IF(N143="ベスト32",現行XD用点数換算表!$G$6,"")))))))</f>
        <v>0</v>
      </c>
      <c r="P143" s="12"/>
      <c r="Q143" s="8">
        <f>IF(P143="",0,IF(P143="優勝",現行XD用点数換算表!$B$7,IF(P143="準優勝",現行XD用点数換算表!$C$7,IF(P143="ベスト4",現行XD用点数換算表!$D$7,IF(P143="ベスト8",現行XD用点数換算表!$E$7,現行XD用点数換算表!$F$7)))))</f>
        <v>0</v>
      </c>
      <c r="R143" s="12"/>
      <c r="S143" s="8">
        <f>IF(R143="",0,IF(R143="優勝",現行XD用点数換算表!$B$8,IF(R143="準優勝",現行XD用点数換算表!$C$8,IF(R143="ベスト4",現行XD用点数換算表!$D$8,IF(R143="ベスト8",現行XD用点数換算表!$E$8,現行XD用点数換算表!$F$8)))))</f>
        <v>0</v>
      </c>
      <c r="T143" s="12"/>
      <c r="U143" s="14">
        <f>IF(T143="",0,IF(T143="優勝",現行XD用点数換算表!$B$13,IF(T143="準優勝",現行XD用点数換算表!$C$13,IF(T143="ベスト4",現行XD用点数換算表!$D$13,現行XD用点数換算表!$E$13))))</f>
        <v>0</v>
      </c>
      <c r="V143" s="12"/>
      <c r="W143" s="8">
        <f>IF(V143="",0,IF(V143="優勝",現行XD用点数換算表!$B$14,IF(V143="準優勝",現行XD用点数換算表!$C$14,IF(V143="ベスト4",現行XD用点数換算表!$D$14,現行XD用点数換算表!$E$14))))</f>
        <v>0</v>
      </c>
      <c r="X143" s="12"/>
      <c r="Y143" s="8">
        <f>IF(X143="",0,IF(X143="優勝",[5]現行XD用点数換算表!$B$15,IF(X143="準優勝",[5]現行XD用点数換算表!$C$15,IF(X143="ベスト4",[5]現行XD用点数換算表!$D$15,IF(X143="ベスト8",[5]現行XD用点数換算表!$E$15,IF(X143="ベスト16",[5]現行XD用点数換算表!$F$15,IF(X143="ベスト32",[5]現行XD用点数換算表!$G$15,"")))))))</f>
        <v>0</v>
      </c>
      <c r="Z143" s="12"/>
      <c r="AA143" s="8">
        <f>IF(Z143="",0,IF(Z143="優勝",現行XD用点数換算表!$B$16,IF(Z143="準優勝",現行XD用点数換算表!$C$16,IF(Z143="ベスト4",現行XD用点数換算表!$D$16,IF(Z143="ベスト8",現行XD用点数換算表!$E$16,IF(Z143="ベスト16",現行XD用点数換算表!$F$16,IF(Z143="ベスト32",現行XD用点数換算表!$G$16,"")))))))</f>
        <v>0</v>
      </c>
      <c r="AB143" s="12"/>
      <c r="AC143" s="8">
        <f>IF(AB143="",0,IF(AB143="優勝",現行XD用点数換算表!$B$17,IF(AB143="準優勝",現行XD用点数換算表!$C$17,IF(AB143="ベスト4",現行XD用点数換算表!$D$17,IF(AB143="ベスト8",現行XD用点数換算表!$E$17,IF(AB143="ベスト16",現行XD用点数換算表!$F$17,IF(AB143="ベスト32",現行XD用点数換算表!$G$17,"")))))))</f>
        <v>0</v>
      </c>
      <c r="AD143" s="12"/>
      <c r="AE143" s="8">
        <f>IF(AD143="",0,IF(AD143="優勝",現行XD用点数換算表!$B$18,IF(AD143="準優勝",現行XD用点数換算表!$C$18,IF(AD143="ベスト4",現行XD用点数換算表!$D$18,IF(AD143="ベスト8",現行XD用点数換算表!$E$18,現行XD用点数換算表!$F$18)))))</f>
        <v>0</v>
      </c>
      <c r="AF143" s="12"/>
      <c r="AG143" s="8">
        <f>IF(AF143="",0,IF(AF143="優勝",現行XD用点数換算表!$B$19,IF(AF143="準優勝",現行XD用点数換算表!$C$19,IF(AF143="ベスト4",現行XD用点数換算表!$D$19,IF(AF143="ベスト8",現行XD用点数換算表!$E$19,現行XD用点数換算表!$F$19)))))</f>
        <v>0</v>
      </c>
      <c r="AH143" s="8">
        <f t="shared" si="5"/>
        <v>0</v>
      </c>
    </row>
    <row r="144" spans="1:34" ht="15" customHeight="1" x14ac:dyDescent="0.55000000000000004">
      <c r="A144" s="12"/>
      <c r="B144" s="12"/>
      <c r="C144" s="12"/>
      <c r="D144" s="12"/>
      <c r="E144" s="12"/>
      <c r="F144" s="12"/>
      <c r="G144" s="13">
        <f>IF(F144="",0,IF(F144="優勝",現行XD用点数換算表!$B$2,IF(F144="準優勝",現行XD用点数換算表!$C$2,IF(F144="ベスト4",現行XD用点数換算表!$D$2,現行XD用点数換算表!$E$2))))</f>
        <v>0</v>
      </c>
      <c r="H144" s="12"/>
      <c r="I144" s="8">
        <f>IF(H144="",0,IF(H144="優勝",現行XD用点数換算表!$B$3,IF(H144="準優勝",現行XD用点数換算表!$C$3,IF(H144="ベスト4",現行XD用点数換算表!$D$3,現行XD用点数換算表!$E$3))))</f>
        <v>0</v>
      </c>
      <c r="J144" s="12"/>
      <c r="K144" s="8">
        <f>IF(J144="",0,IF(J144="優勝",[5]現行XD用点数換算表!$B$4,IF(J144="準優勝",[5]現行XD用点数換算表!$C$4,IF(J144="ベスト4",[5]現行XD用点数換算表!$D$4,IF(J144="ベスト8",[5]現行XD用点数換算表!$E$4,IF(J144="ベスト16",[5]現行XD用点数換算表!$F$4,IF(J144="ベスト32",[5]現行XD用点数換算表!$G$4,"")))))))</f>
        <v>0</v>
      </c>
      <c r="L144" s="12"/>
      <c r="M144" s="8">
        <f>IF(L144="",0,IF(L144="優勝",現行XD用点数換算表!$B$5,IF(L144="準優勝",現行XD用点数換算表!$C$5,IF(L144="ベスト4",現行XD用点数換算表!$D$5,IF(L144="ベスト8",現行XD用点数換算表!$E$5,IF(L144="ベスト16",現行XD用点数換算表!$F$5,IF(L144="ベスト32",現行XD用点数換算表!$G$5,"")))))))</f>
        <v>0</v>
      </c>
      <c r="N144" s="12"/>
      <c r="O144" s="8">
        <f>IF(N144="",0,IF(N144="優勝",現行XD用点数換算表!$B$6,IF(N144="準優勝",現行XD用点数換算表!$C$6,IF(N144="ベスト4",現行XD用点数換算表!$D$6,IF(N144="ベスト8",現行XD用点数換算表!$E$6,IF(N144="ベスト16",現行XD用点数換算表!$F$6,IF(N144="ベスト32",現行XD用点数換算表!$G$6,"")))))))</f>
        <v>0</v>
      </c>
      <c r="P144" s="12"/>
      <c r="Q144" s="8">
        <f>IF(P144="",0,IF(P144="優勝",現行XD用点数換算表!$B$7,IF(P144="準優勝",現行XD用点数換算表!$C$7,IF(P144="ベスト4",現行XD用点数換算表!$D$7,IF(P144="ベスト8",現行XD用点数換算表!$E$7,現行XD用点数換算表!$F$7)))))</f>
        <v>0</v>
      </c>
      <c r="R144" s="12"/>
      <c r="S144" s="8">
        <f>IF(R144="",0,IF(R144="優勝",現行XD用点数換算表!$B$8,IF(R144="準優勝",現行XD用点数換算表!$C$8,IF(R144="ベスト4",現行XD用点数換算表!$D$8,IF(R144="ベスト8",現行XD用点数換算表!$E$8,現行XD用点数換算表!$F$8)))))</f>
        <v>0</v>
      </c>
      <c r="T144" s="12"/>
      <c r="U144" s="14">
        <f>IF(T144="",0,IF(T144="優勝",現行XD用点数換算表!$B$13,IF(T144="準優勝",現行XD用点数換算表!$C$13,IF(T144="ベスト4",現行XD用点数換算表!$D$13,現行XD用点数換算表!$E$13))))</f>
        <v>0</v>
      </c>
      <c r="V144" s="12"/>
      <c r="W144" s="8">
        <f>IF(V144="",0,IF(V144="優勝",現行XD用点数換算表!$B$14,IF(V144="準優勝",現行XD用点数換算表!$C$14,IF(V144="ベスト4",現行XD用点数換算表!$D$14,現行XD用点数換算表!$E$14))))</f>
        <v>0</v>
      </c>
      <c r="X144" s="12"/>
      <c r="Y144" s="8">
        <f>IF(X144="",0,IF(X144="優勝",[5]現行XD用点数換算表!$B$15,IF(X144="準優勝",[5]現行XD用点数換算表!$C$15,IF(X144="ベスト4",[5]現行XD用点数換算表!$D$15,IF(X144="ベスト8",[5]現行XD用点数換算表!$E$15,IF(X144="ベスト16",[5]現行XD用点数換算表!$F$15,IF(X144="ベスト32",[5]現行XD用点数換算表!$G$15,"")))))))</f>
        <v>0</v>
      </c>
      <c r="Z144" s="12"/>
      <c r="AA144" s="8">
        <f>IF(Z144="",0,IF(Z144="優勝",現行XD用点数換算表!$B$16,IF(Z144="準優勝",現行XD用点数換算表!$C$16,IF(Z144="ベスト4",現行XD用点数換算表!$D$16,IF(Z144="ベスト8",現行XD用点数換算表!$E$16,IF(Z144="ベスト16",現行XD用点数換算表!$F$16,IF(Z144="ベスト32",現行XD用点数換算表!$G$16,"")))))))</f>
        <v>0</v>
      </c>
      <c r="AB144" s="12"/>
      <c r="AC144" s="8">
        <f>IF(AB144="",0,IF(AB144="優勝",現行XD用点数換算表!$B$17,IF(AB144="準優勝",現行XD用点数換算表!$C$17,IF(AB144="ベスト4",現行XD用点数換算表!$D$17,IF(AB144="ベスト8",現行XD用点数換算表!$E$17,IF(AB144="ベスト16",現行XD用点数換算表!$F$17,IF(AB144="ベスト32",現行XD用点数換算表!$G$17,"")))))))</f>
        <v>0</v>
      </c>
      <c r="AD144" s="12"/>
      <c r="AE144" s="8">
        <f>IF(AD144="",0,IF(AD144="優勝",現行XD用点数換算表!$B$18,IF(AD144="準優勝",現行XD用点数換算表!$C$18,IF(AD144="ベスト4",現行XD用点数換算表!$D$18,IF(AD144="ベスト8",現行XD用点数換算表!$E$18,現行XD用点数換算表!$F$18)))))</f>
        <v>0</v>
      </c>
      <c r="AF144" s="12"/>
      <c r="AG144" s="8">
        <f>IF(AF144="",0,IF(AF144="優勝",現行XD用点数換算表!$B$19,IF(AF144="準優勝",現行XD用点数換算表!$C$19,IF(AF144="ベスト4",現行XD用点数換算表!$D$19,IF(AF144="ベスト8",現行XD用点数換算表!$E$19,現行XD用点数換算表!$F$19)))))</f>
        <v>0</v>
      </c>
      <c r="AH144" s="8">
        <f t="shared" si="5"/>
        <v>0</v>
      </c>
    </row>
    <row r="145" spans="1:34" ht="15" customHeight="1" x14ac:dyDescent="0.55000000000000004">
      <c r="A145" s="12"/>
      <c r="B145" s="12"/>
      <c r="C145" s="12"/>
      <c r="D145" s="12"/>
      <c r="E145" s="12"/>
      <c r="F145" s="12"/>
      <c r="G145" s="13">
        <f>IF(F145="",0,IF(F145="優勝",現行XD用点数換算表!$B$2,IF(F145="準優勝",現行XD用点数換算表!$C$2,IF(F145="ベスト4",現行XD用点数換算表!$D$2,現行XD用点数換算表!$E$2))))</f>
        <v>0</v>
      </c>
      <c r="H145" s="12"/>
      <c r="I145" s="8">
        <f>IF(H145="",0,IF(H145="優勝",現行XD用点数換算表!$B$3,IF(H145="準優勝",現行XD用点数換算表!$C$3,IF(H145="ベスト4",現行XD用点数換算表!$D$3,現行XD用点数換算表!$E$3))))</f>
        <v>0</v>
      </c>
      <c r="J145" s="12"/>
      <c r="K145" s="8">
        <f>IF(J145="",0,IF(J145="優勝",[5]現行XD用点数換算表!$B$4,IF(J145="準優勝",[5]現行XD用点数換算表!$C$4,IF(J145="ベスト4",[5]現行XD用点数換算表!$D$4,IF(J145="ベスト8",[5]現行XD用点数換算表!$E$4,IF(J145="ベスト16",[5]現行XD用点数換算表!$F$4,IF(J145="ベスト32",[5]現行XD用点数換算表!$G$4,"")))))))</f>
        <v>0</v>
      </c>
      <c r="L145" s="12"/>
      <c r="M145" s="8">
        <f>IF(L145="",0,IF(L145="優勝",現行XD用点数換算表!$B$5,IF(L145="準優勝",現行XD用点数換算表!$C$5,IF(L145="ベスト4",現行XD用点数換算表!$D$5,IF(L145="ベスト8",現行XD用点数換算表!$E$5,IF(L145="ベスト16",現行XD用点数換算表!$F$5,IF(L145="ベスト32",現行XD用点数換算表!$G$5,"")))))))</f>
        <v>0</v>
      </c>
      <c r="N145" s="12"/>
      <c r="O145" s="8">
        <f>IF(N145="",0,IF(N145="優勝",現行XD用点数換算表!$B$6,IF(N145="準優勝",現行XD用点数換算表!$C$6,IF(N145="ベスト4",現行XD用点数換算表!$D$6,IF(N145="ベスト8",現行XD用点数換算表!$E$6,IF(N145="ベスト16",現行XD用点数換算表!$F$6,IF(N145="ベスト32",現行XD用点数換算表!$G$6,"")))))))</f>
        <v>0</v>
      </c>
      <c r="P145" s="12"/>
      <c r="Q145" s="8">
        <f>IF(P145="",0,IF(P145="優勝",現行XD用点数換算表!$B$7,IF(P145="準優勝",現行XD用点数換算表!$C$7,IF(P145="ベスト4",現行XD用点数換算表!$D$7,IF(P145="ベスト8",現行XD用点数換算表!$E$7,現行XD用点数換算表!$F$7)))))</f>
        <v>0</v>
      </c>
      <c r="R145" s="12"/>
      <c r="S145" s="8">
        <f>IF(R145="",0,IF(R145="優勝",現行XD用点数換算表!$B$8,IF(R145="準優勝",現行XD用点数換算表!$C$8,IF(R145="ベスト4",現行XD用点数換算表!$D$8,IF(R145="ベスト8",現行XD用点数換算表!$E$8,現行XD用点数換算表!$F$8)))))</f>
        <v>0</v>
      </c>
      <c r="T145" s="12"/>
      <c r="U145" s="14">
        <f>IF(T145="",0,IF(T145="優勝",現行XD用点数換算表!$B$13,IF(T145="準優勝",現行XD用点数換算表!$C$13,IF(T145="ベスト4",現行XD用点数換算表!$D$13,現行XD用点数換算表!$E$13))))</f>
        <v>0</v>
      </c>
      <c r="V145" s="12"/>
      <c r="W145" s="8">
        <f>IF(V145="",0,IF(V145="優勝",現行XD用点数換算表!$B$14,IF(V145="準優勝",現行XD用点数換算表!$C$14,IF(V145="ベスト4",現行XD用点数換算表!$D$14,現行XD用点数換算表!$E$14))))</f>
        <v>0</v>
      </c>
      <c r="X145" s="12"/>
      <c r="Y145" s="8">
        <f>IF(X145="",0,IF(X145="優勝",[5]現行XD用点数換算表!$B$15,IF(X145="準優勝",[5]現行XD用点数換算表!$C$15,IF(X145="ベスト4",[5]現行XD用点数換算表!$D$15,IF(X145="ベスト8",[5]現行XD用点数換算表!$E$15,IF(X145="ベスト16",[5]現行XD用点数換算表!$F$15,IF(X145="ベスト32",[5]現行XD用点数換算表!$G$15,"")))))))</f>
        <v>0</v>
      </c>
      <c r="Z145" s="12"/>
      <c r="AA145" s="8">
        <f>IF(Z145="",0,IF(Z145="優勝",現行XD用点数換算表!$B$16,IF(Z145="準優勝",現行XD用点数換算表!$C$16,IF(Z145="ベスト4",現行XD用点数換算表!$D$16,IF(Z145="ベスト8",現行XD用点数換算表!$E$16,IF(Z145="ベスト16",現行XD用点数換算表!$F$16,IF(Z145="ベスト32",現行XD用点数換算表!$G$16,"")))))))</f>
        <v>0</v>
      </c>
      <c r="AB145" s="12"/>
      <c r="AC145" s="8">
        <f>IF(AB145="",0,IF(AB145="優勝",現行XD用点数換算表!$B$17,IF(AB145="準優勝",現行XD用点数換算表!$C$17,IF(AB145="ベスト4",現行XD用点数換算表!$D$17,IF(AB145="ベスト8",現行XD用点数換算表!$E$17,IF(AB145="ベスト16",現行XD用点数換算表!$F$17,IF(AB145="ベスト32",現行XD用点数換算表!$G$17,"")))))))</f>
        <v>0</v>
      </c>
      <c r="AD145" s="12"/>
      <c r="AE145" s="8">
        <f>IF(AD145="",0,IF(AD145="優勝",現行XD用点数換算表!$B$18,IF(AD145="準優勝",現行XD用点数換算表!$C$18,IF(AD145="ベスト4",現行XD用点数換算表!$D$18,IF(AD145="ベスト8",現行XD用点数換算表!$E$18,現行XD用点数換算表!$F$18)))))</f>
        <v>0</v>
      </c>
      <c r="AF145" s="12"/>
      <c r="AG145" s="8">
        <f>IF(AF145="",0,IF(AF145="優勝",現行XD用点数換算表!$B$19,IF(AF145="準優勝",現行XD用点数換算表!$C$19,IF(AF145="ベスト4",現行XD用点数換算表!$D$19,IF(AF145="ベスト8",現行XD用点数換算表!$E$19,現行XD用点数換算表!$F$19)))))</f>
        <v>0</v>
      </c>
      <c r="AH145" s="8">
        <f t="shared" si="5"/>
        <v>0</v>
      </c>
    </row>
    <row r="146" spans="1:34" ht="15" customHeight="1" x14ac:dyDescent="0.55000000000000004">
      <c r="A146" s="12"/>
      <c r="B146" s="12"/>
      <c r="C146" s="12"/>
      <c r="D146" s="12"/>
      <c r="E146" s="12"/>
      <c r="F146" s="12"/>
      <c r="G146" s="13">
        <f>IF(F146="",0,IF(F146="優勝",現行XD用点数換算表!$B$2,IF(F146="準優勝",現行XD用点数換算表!$C$2,IF(F146="ベスト4",現行XD用点数換算表!$D$2,現行XD用点数換算表!$E$2))))</f>
        <v>0</v>
      </c>
      <c r="H146" s="12"/>
      <c r="I146" s="8">
        <f>IF(H146="",0,IF(H146="優勝",現行XD用点数換算表!$B$3,IF(H146="準優勝",現行XD用点数換算表!$C$3,IF(H146="ベスト4",現行XD用点数換算表!$D$3,現行XD用点数換算表!$E$3))))</f>
        <v>0</v>
      </c>
      <c r="J146" s="12"/>
      <c r="K146" s="8">
        <f>IF(J146="",0,IF(J146="優勝",[5]現行XD用点数換算表!$B$4,IF(J146="準優勝",[5]現行XD用点数換算表!$C$4,IF(J146="ベスト4",[5]現行XD用点数換算表!$D$4,IF(J146="ベスト8",[5]現行XD用点数換算表!$E$4,IF(J146="ベスト16",[5]現行XD用点数換算表!$F$4,IF(J146="ベスト32",[5]現行XD用点数換算表!$G$4,"")))))))</f>
        <v>0</v>
      </c>
      <c r="L146" s="12"/>
      <c r="M146" s="8">
        <f>IF(L146="",0,IF(L146="優勝",現行XD用点数換算表!$B$5,IF(L146="準優勝",現行XD用点数換算表!$C$5,IF(L146="ベスト4",現行XD用点数換算表!$D$5,IF(L146="ベスト8",現行XD用点数換算表!$E$5,IF(L146="ベスト16",現行XD用点数換算表!$F$5,IF(L146="ベスト32",現行XD用点数換算表!$G$5,"")))))))</f>
        <v>0</v>
      </c>
      <c r="N146" s="12"/>
      <c r="O146" s="8">
        <f>IF(N146="",0,IF(N146="優勝",現行XD用点数換算表!$B$6,IF(N146="準優勝",現行XD用点数換算表!$C$6,IF(N146="ベスト4",現行XD用点数換算表!$D$6,IF(N146="ベスト8",現行XD用点数換算表!$E$6,IF(N146="ベスト16",現行XD用点数換算表!$F$6,IF(N146="ベスト32",現行XD用点数換算表!$G$6,"")))))))</f>
        <v>0</v>
      </c>
      <c r="P146" s="12"/>
      <c r="Q146" s="8">
        <f>IF(P146="",0,IF(P146="優勝",現行XD用点数換算表!$B$7,IF(P146="準優勝",現行XD用点数換算表!$C$7,IF(P146="ベスト4",現行XD用点数換算表!$D$7,IF(P146="ベスト8",現行XD用点数換算表!$E$7,現行XD用点数換算表!$F$7)))))</f>
        <v>0</v>
      </c>
      <c r="R146" s="12"/>
      <c r="S146" s="8">
        <f>IF(R146="",0,IF(R146="優勝",現行XD用点数換算表!$B$8,IF(R146="準優勝",現行XD用点数換算表!$C$8,IF(R146="ベスト4",現行XD用点数換算表!$D$8,IF(R146="ベスト8",現行XD用点数換算表!$E$8,現行XD用点数換算表!$F$8)))))</f>
        <v>0</v>
      </c>
      <c r="T146" s="12"/>
      <c r="U146" s="14">
        <f>IF(T146="",0,IF(T146="優勝",現行XD用点数換算表!$B$13,IF(T146="準優勝",現行XD用点数換算表!$C$13,IF(T146="ベスト4",現行XD用点数換算表!$D$13,現行XD用点数換算表!$E$13))))</f>
        <v>0</v>
      </c>
      <c r="V146" s="12"/>
      <c r="W146" s="8">
        <f>IF(V146="",0,IF(V146="優勝",現行XD用点数換算表!$B$14,IF(V146="準優勝",現行XD用点数換算表!$C$14,IF(V146="ベスト4",現行XD用点数換算表!$D$14,現行XD用点数換算表!$E$14))))</f>
        <v>0</v>
      </c>
      <c r="X146" s="12"/>
      <c r="Y146" s="8">
        <f>IF(X146="",0,IF(X146="優勝",[5]現行XD用点数換算表!$B$15,IF(X146="準優勝",[5]現行XD用点数換算表!$C$15,IF(X146="ベスト4",[5]現行XD用点数換算表!$D$15,IF(X146="ベスト8",[5]現行XD用点数換算表!$E$15,IF(X146="ベスト16",[5]現行XD用点数換算表!$F$15,IF(X146="ベスト32",[5]現行XD用点数換算表!$G$15,"")))))))</f>
        <v>0</v>
      </c>
      <c r="Z146" s="12"/>
      <c r="AA146" s="8">
        <f>IF(Z146="",0,IF(Z146="優勝",現行XD用点数換算表!$B$16,IF(Z146="準優勝",現行XD用点数換算表!$C$16,IF(Z146="ベスト4",現行XD用点数換算表!$D$16,IF(Z146="ベスト8",現行XD用点数換算表!$E$16,IF(Z146="ベスト16",現行XD用点数換算表!$F$16,IF(Z146="ベスト32",現行XD用点数換算表!$G$16,"")))))))</f>
        <v>0</v>
      </c>
      <c r="AB146" s="12"/>
      <c r="AC146" s="8">
        <f>IF(AB146="",0,IF(AB146="優勝",現行XD用点数換算表!$B$17,IF(AB146="準優勝",現行XD用点数換算表!$C$17,IF(AB146="ベスト4",現行XD用点数換算表!$D$17,IF(AB146="ベスト8",現行XD用点数換算表!$E$17,IF(AB146="ベスト16",現行XD用点数換算表!$F$17,IF(AB146="ベスト32",現行XD用点数換算表!$G$17,"")))))))</f>
        <v>0</v>
      </c>
      <c r="AD146" s="12"/>
      <c r="AE146" s="8">
        <f>IF(AD146="",0,IF(AD146="優勝",現行XD用点数換算表!$B$18,IF(AD146="準優勝",現行XD用点数換算表!$C$18,IF(AD146="ベスト4",現行XD用点数換算表!$D$18,IF(AD146="ベスト8",現行XD用点数換算表!$E$18,現行XD用点数換算表!$F$18)))))</f>
        <v>0</v>
      </c>
      <c r="AF146" s="12"/>
      <c r="AG146" s="8">
        <f>IF(AF146="",0,IF(AF146="優勝",現行XD用点数換算表!$B$19,IF(AF146="準優勝",現行XD用点数換算表!$C$19,IF(AF146="ベスト4",現行XD用点数換算表!$D$19,IF(AF146="ベスト8",現行XD用点数換算表!$E$19,現行XD用点数換算表!$F$19)))))</f>
        <v>0</v>
      </c>
      <c r="AH146" s="8">
        <f t="shared" si="5"/>
        <v>0</v>
      </c>
    </row>
    <row r="147" spans="1:34" ht="15" customHeight="1" x14ac:dyDescent="0.55000000000000004">
      <c r="A147" s="12"/>
      <c r="B147" s="12"/>
      <c r="C147" s="12"/>
      <c r="D147" s="12"/>
      <c r="E147" s="12"/>
      <c r="F147" s="12"/>
      <c r="G147" s="13">
        <f>IF(F147="",0,IF(F147="優勝",現行XD用点数換算表!$B$2,IF(F147="準優勝",現行XD用点数換算表!$C$2,IF(F147="ベスト4",現行XD用点数換算表!$D$2,現行XD用点数換算表!$E$2))))</f>
        <v>0</v>
      </c>
      <c r="H147" s="12"/>
      <c r="I147" s="8">
        <f>IF(H147="",0,IF(H147="優勝",現行XD用点数換算表!$B$3,IF(H147="準優勝",現行XD用点数換算表!$C$3,IF(H147="ベスト4",現行XD用点数換算表!$D$3,現行XD用点数換算表!$E$3))))</f>
        <v>0</v>
      </c>
      <c r="J147" s="12"/>
      <c r="K147" s="8">
        <f>IF(J147="",0,IF(J147="優勝",[5]現行XD用点数換算表!$B$4,IF(J147="準優勝",[5]現行XD用点数換算表!$C$4,IF(J147="ベスト4",[5]現行XD用点数換算表!$D$4,IF(J147="ベスト8",[5]現行XD用点数換算表!$E$4,IF(J147="ベスト16",[5]現行XD用点数換算表!$F$4,IF(J147="ベスト32",[5]現行XD用点数換算表!$G$4,"")))))))</f>
        <v>0</v>
      </c>
      <c r="L147" s="12"/>
      <c r="M147" s="8">
        <f>IF(L147="",0,IF(L147="優勝",現行XD用点数換算表!$B$5,IF(L147="準優勝",現行XD用点数換算表!$C$5,IF(L147="ベスト4",現行XD用点数換算表!$D$5,IF(L147="ベスト8",現行XD用点数換算表!$E$5,IF(L147="ベスト16",現行XD用点数換算表!$F$5,IF(L147="ベスト32",現行XD用点数換算表!$G$5,"")))))))</f>
        <v>0</v>
      </c>
      <c r="N147" s="12"/>
      <c r="O147" s="8">
        <f>IF(N147="",0,IF(N147="優勝",現行XD用点数換算表!$B$6,IF(N147="準優勝",現行XD用点数換算表!$C$6,IF(N147="ベスト4",現行XD用点数換算表!$D$6,IF(N147="ベスト8",現行XD用点数換算表!$E$6,IF(N147="ベスト16",現行XD用点数換算表!$F$6,IF(N147="ベスト32",現行XD用点数換算表!$G$6,"")))))))</f>
        <v>0</v>
      </c>
      <c r="P147" s="12"/>
      <c r="Q147" s="8">
        <f>IF(P147="",0,IF(P147="優勝",現行XD用点数換算表!$B$7,IF(P147="準優勝",現行XD用点数換算表!$C$7,IF(P147="ベスト4",現行XD用点数換算表!$D$7,IF(P147="ベスト8",現行XD用点数換算表!$E$7,現行XD用点数換算表!$F$7)))))</f>
        <v>0</v>
      </c>
      <c r="R147" s="12"/>
      <c r="S147" s="8">
        <f>IF(R147="",0,IF(R147="優勝",現行XD用点数換算表!$B$8,IF(R147="準優勝",現行XD用点数換算表!$C$8,IF(R147="ベスト4",現行XD用点数換算表!$D$8,IF(R147="ベスト8",現行XD用点数換算表!$E$8,現行XD用点数換算表!$F$8)))))</f>
        <v>0</v>
      </c>
      <c r="T147" s="12"/>
      <c r="U147" s="14">
        <f>IF(T147="",0,IF(T147="優勝",現行XD用点数換算表!$B$13,IF(T147="準優勝",現行XD用点数換算表!$C$13,IF(T147="ベスト4",現行XD用点数換算表!$D$13,現行XD用点数換算表!$E$13))))</f>
        <v>0</v>
      </c>
      <c r="V147" s="12"/>
      <c r="W147" s="8">
        <f>IF(V147="",0,IF(V147="優勝",現行XD用点数換算表!$B$14,IF(V147="準優勝",現行XD用点数換算表!$C$14,IF(V147="ベスト4",現行XD用点数換算表!$D$14,現行XD用点数換算表!$E$14))))</f>
        <v>0</v>
      </c>
      <c r="X147" s="12"/>
      <c r="Y147" s="8">
        <f>IF(X147="",0,IF(X147="優勝",[5]現行XD用点数換算表!$B$15,IF(X147="準優勝",[5]現行XD用点数換算表!$C$15,IF(X147="ベスト4",[5]現行XD用点数換算表!$D$15,IF(X147="ベスト8",[5]現行XD用点数換算表!$E$15,IF(X147="ベスト16",[5]現行XD用点数換算表!$F$15,IF(X147="ベスト32",[5]現行XD用点数換算表!$G$15,"")))))))</f>
        <v>0</v>
      </c>
      <c r="Z147" s="12"/>
      <c r="AA147" s="8">
        <f>IF(Z147="",0,IF(Z147="優勝",現行XD用点数換算表!$B$16,IF(Z147="準優勝",現行XD用点数換算表!$C$16,IF(Z147="ベスト4",現行XD用点数換算表!$D$16,IF(Z147="ベスト8",現行XD用点数換算表!$E$16,IF(Z147="ベスト16",現行XD用点数換算表!$F$16,IF(Z147="ベスト32",現行XD用点数換算表!$G$16,"")))))))</f>
        <v>0</v>
      </c>
      <c r="AB147" s="12"/>
      <c r="AC147" s="8">
        <f>IF(AB147="",0,IF(AB147="優勝",現行XD用点数換算表!$B$17,IF(AB147="準優勝",現行XD用点数換算表!$C$17,IF(AB147="ベスト4",現行XD用点数換算表!$D$17,IF(AB147="ベスト8",現行XD用点数換算表!$E$17,IF(AB147="ベスト16",現行XD用点数換算表!$F$17,IF(AB147="ベスト32",現行XD用点数換算表!$G$17,"")))))))</f>
        <v>0</v>
      </c>
      <c r="AD147" s="12"/>
      <c r="AE147" s="8">
        <f>IF(AD147="",0,IF(AD147="優勝",現行XD用点数換算表!$B$18,IF(AD147="準優勝",現行XD用点数換算表!$C$18,IF(AD147="ベスト4",現行XD用点数換算表!$D$18,IF(AD147="ベスト8",現行XD用点数換算表!$E$18,現行XD用点数換算表!$F$18)))))</f>
        <v>0</v>
      </c>
      <c r="AF147" s="12"/>
      <c r="AG147" s="8">
        <f>IF(AF147="",0,IF(AF147="優勝",現行XD用点数換算表!$B$19,IF(AF147="準優勝",現行XD用点数換算表!$C$19,IF(AF147="ベスト4",現行XD用点数換算表!$D$19,IF(AF147="ベスト8",現行XD用点数換算表!$E$19,現行XD用点数換算表!$F$19)))))</f>
        <v>0</v>
      </c>
      <c r="AH147" s="8">
        <f t="shared" si="5"/>
        <v>0</v>
      </c>
    </row>
    <row r="148" spans="1:34" ht="15" customHeight="1" x14ac:dyDescent="0.55000000000000004">
      <c r="A148" s="12"/>
      <c r="B148" s="12"/>
      <c r="C148" s="12"/>
      <c r="D148" s="12"/>
      <c r="E148" s="12"/>
      <c r="F148" s="12"/>
      <c r="G148" s="13">
        <f>IF(F148="",0,IF(F148="優勝",現行XD用点数換算表!$B$2,IF(F148="準優勝",現行XD用点数換算表!$C$2,IF(F148="ベスト4",現行XD用点数換算表!$D$2,現行XD用点数換算表!$E$2))))</f>
        <v>0</v>
      </c>
      <c r="H148" s="12"/>
      <c r="I148" s="8">
        <f>IF(H148="",0,IF(H148="優勝",現行XD用点数換算表!$B$3,IF(H148="準優勝",現行XD用点数換算表!$C$3,IF(H148="ベスト4",現行XD用点数換算表!$D$3,現行XD用点数換算表!$E$3))))</f>
        <v>0</v>
      </c>
      <c r="J148" s="12"/>
      <c r="K148" s="8">
        <f>IF(J148="",0,IF(J148="優勝",[5]現行XD用点数換算表!$B$4,IF(J148="準優勝",[5]現行XD用点数換算表!$C$4,IF(J148="ベスト4",[5]現行XD用点数換算表!$D$4,IF(J148="ベスト8",[5]現行XD用点数換算表!$E$4,IF(J148="ベスト16",[5]現行XD用点数換算表!$F$4,IF(J148="ベスト32",[5]現行XD用点数換算表!$G$4,"")))))))</f>
        <v>0</v>
      </c>
      <c r="L148" s="12"/>
      <c r="M148" s="8">
        <f>IF(L148="",0,IF(L148="優勝",現行XD用点数換算表!$B$5,IF(L148="準優勝",現行XD用点数換算表!$C$5,IF(L148="ベスト4",現行XD用点数換算表!$D$5,IF(L148="ベスト8",現行XD用点数換算表!$E$5,IF(L148="ベスト16",現行XD用点数換算表!$F$5,IF(L148="ベスト32",現行XD用点数換算表!$G$5,"")))))))</f>
        <v>0</v>
      </c>
      <c r="N148" s="12"/>
      <c r="O148" s="8">
        <f>IF(N148="",0,IF(N148="優勝",現行XD用点数換算表!$B$6,IF(N148="準優勝",現行XD用点数換算表!$C$6,IF(N148="ベスト4",現行XD用点数換算表!$D$6,IF(N148="ベスト8",現行XD用点数換算表!$E$6,IF(N148="ベスト16",現行XD用点数換算表!$F$6,IF(N148="ベスト32",現行XD用点数換算表!$G$6,"")))))))</f>
        <v>0</v>
      </c>
      <c r="P148" s="12"/>
      <c r="Q148" s="8">
        <f>IF(P148="",0,IF(P148="優勝",現行XD用点数換算表!$B$7,IF(P148="準優勝",現行XD用点数換算表!$C$7,IF(P148="ベスト4",現行XD用点数換算表!$D$7,IF(P148="ベスト8",現行XD用点数換算表!$E$7,現行XD用点数換算表!$F$7)))))</f>
        <v>0</v>
      </c>
      <c r="R148" s="12"/>
      <c r="S148" s="8">
        <f>IF(R148="",0,IF(R148="優勝",現行XD用点数換算表!$B$8,IF(R148="準優勝",現行XD用点数換算表!$C$8,IF(R148="ベスト4",現行XD用点数換算表!$D$8,IF(R148="ベスト8",現行XD用点数換算表!$E$8,現行XD用点数換算表!$F$8)))))</f>
        <v>0</v>
      </c>
      <c r="T148" s="12"/>
      <c r="U148" s="14">
        <f>IF(T148="",0,IF(T148="優勝",現行XD用点数換算表!$B$13,IF(T148="準優勝",現行XD用点数換算表!$C$13,IF(T148="ベスト4",現行XD用点数換算表!$D$13,現行XD用点数換算表!$E$13))))</f>
        <v>0</v>
      </c>
      <c r="V148" s="12"/>
      <c r="W148" s="8">
        <f>IF(V148="",0,IF(V148="優勝",現行XD用点数換算表!$B$14,IF(V148="準優勝",現行XD用点数換算表!$C$14,IF(V148="ベスト4",現行XD用点数換算表!$D$14,現行XD用点数換算表!$E$14))))</f>
        <v>0</v>
      </c>
      <c r="X148" s="12"/>
      <c r="Y148" s="8">
        <f>IF(X148="",0,IF(X148="優勝",[5]現行XD用点数換算表!$B$15,IF(X148="準優勝",[5]現行XD用点数換算表!$C$15,IF(X148="ベスト4",[5]現行XD用点数換算表!$D$15,IF(X148="ベスト8",[5]現行XD用点数換算表!$E$15,IF(X148="ベスト16",[5]現行XD用点数換算表!$F$15,IF(X148="ベスト32",[5]現行XD用点数換算表!$G$15,"")))))))</f>
        <v>0</v>
      </c>
      <c r="Z148" s="12"/>
      <c r="AA148" s="8">
        <f>IF(Z148="",0,IF(Z148="優勝",現行XD用点数換算表!$B$16,IF(Z148="準優勝",現行XD用点数換算表!$C$16,IF(Z148="ベスト4",現行XD用点数換算表!$D$16,IF(Z148="ベスト8",現行XD用点数換算表!$E$16,IF(Z148="ベスト16",現行XD用点数換算表!$F$16,IF(Z148="ベスト32",現行XD用点数換算表!$G$16,"")))))))</f>
        <v>0</v>
      </c>
      <c r="AB148" s="12"/>
      <c r="AC148" s="8">
        <f>IF(AB148="",0,IF(AB148="優勝",現行XD用点数換算表!$B$17,IF(AB148="準優勝",現行XD用点数換算表!$C$17,IF(AB148="ベスト4",現行XD用点数換算表!$D$17,IF(AB148="ベスト8",現行XD用点数換算表!$E$17,IF(AB148="ベスト16",現行XD用点数換算表!$F$17,IF(AB148="ベスト32",現行XD用点数換算表!$G$17,"")))))))</f>
        <v>0</v>
      </c>
      <c r="AD148" s="12"/>
      <c r="AE148" s="8">
        <f>IF(AD148="",0,IF(AD148="優勝",現行XD用点数換算表!$B$18,IF(AD148="準優勝",現行XD用点数換算表!$C$18,IF(AD148="ベスト4",現行XD用点数換算表!$D$18,IF(AD148="ベスト8",現行XD用点数換算表!$E$18,現行XD用点数換算表!$F$18)))))</f>
        <v>0</v>
      </c>
      <c r="AF148" s="12"/>
      <c r="AG148" s="8">
        <f>IF(AF148="",0,IF(AF148="優勝",現行XD用点数換算表!$B$19,IF(AF148="準優勝",現行XD用点数換算表!$C$19,IF(AF148="ベスト4",現行XD用点数換算表!$D$19,IF(AF148="ベスト8",現行XD用点数換算表!$E$19,現行XD用点数換算表!$F$19)))))</f>
        <v>0</v>
      </c>
      <c r="AH148" s="8">
        <f t="shared" si="5"/>
        <v>0</v>
      </c>
    </row>
    <row r="149" spans="1:34" ht="15" customHeight="1" x14ac:dyDescent="0.55000000000000004">
      <c r="A149" s="12"/>
      <c r="B149" s="12"/>
      <c r="C149" s="12"/>
      <c r="D149" s="12"/>
      <c r="E149" s="12"/>
      <c r="F149" s="12"/>
      <c r="G149" s="13">
        <f>IF(F149="",0,IF(F149="優勝",現行XD用点数換算表!$B$2,IF(F149="準優勝",現行XD用点数換算表!$C$2,IF(F149="ベスト4",現行XD用点数換算表!$D$2,現行XD用点数換算表!$E$2))))</f>
        <v>0</v>
      </c>
      <c r="H149" s="12"/>
      <c r="I149" s="8">
        <f>IF(H149="",0,IF(H149="優勝",現行XD用点数換算表!$B$3,IF(H149="準優勝",現行XD用点数換算表!$C$3,IF(H149="ベスト4",現行XD用点数換算表!$D$3,現行XD用点数換算表!$E$3))))</f>
        <v>0</v>
      </c>
      <c r="J149" s="12"/>
      <c r="K149" s="8">
        <f>IF(J149="",0,IF(J149="優勝",[5]現行XD用点数換算表!$B$4,IF(J149="準優勝",[5]現行XD用点数換算表!$C$4,IF(J149="ベスト4",[5]現行XD用点数換算表!$D$4,IF(J149="ベスト8",[5]現行XD用点数換算表!$E$4,IF(J149="ベスト16",[5]現行XD用点数換算表!$F$4,IF(J149="ベスト32",[5]現行XD用点数換算表!$G$4,"")))))))</f>
        <v>0</v>
      </c>
      <c r="L149" s="12"/>
      <c r="M149" s="8">
        <f>IF(L149="",0,IF(L149="優勝",現行XD用点数換算表!$B$5,IF(L149="準優勝",現行XD用点数換算表!$C$5,IF(L149="ベスト4",現行XD用点数換算表!$D$5,IF(L149="ベスト8",現行XD用点数換算表!$E$5,IF(L149="ベスト16",現行XD用点数換算表!$F$5,IF(L149="ベスト32",現行XD用点数換算表!$G$5,"")))))))</f>
        <v>0</v>
      </c>
      <c r="N149" s="12"/>
      <c r="O149" s="8">
        <f>IF(N149="",0,IF(N149="優勝",現行XD用点数換算表!$B$6,IF(N149="準優勝",現行XD用点数換算表!$C$6,IF(N149="ベスト4",現行XD用点数換算表!$D$6,IF(N149="ベスト8",現行XD用点数換算表!$E$6,IF(N149="ベスト16",現行XD用点数換算表!$F$6,IF(N149="ベスト32",現行XD用点数換算表!$G$6,"")))))))</f>
        <v>0</v>
      </c>
      <c r="P149" s="12"/>
      <c r="Q149" s="8">
        <f>IF(P149="",0,IF(P149="優勝",現行XD用点数換算表!$B$7,IF(P149="準優勝",現行XD用点数換算表!$C$7,IF(P149="ベスト4",現行XD用点数換算表!$D$7,IF(P149="ベスト8",現行XD用点数換算表!$E$7,現行XD用点数換算表!$F$7)))))</f>
        <v>0</v>
      </c>
      <c r="R149" s="12"/>
      <c r="S149" s="8">
        <f>IF(R149="",0,IF(R149="優勝",現行XD用点数換算表!$B$8,IF(R149="準優勝",現行XD用点数換算表!$C$8,IF(R149="ベスト4",現行XD用点数換算表!$D$8,IF(R149="ベスト8",現行XD用点数換算表!$E$8,現行XD用点数換算表!$F$8)))))</f>
        <v>0</v>
      </c>
      <c r="T149" s="12"/>
      <c r="U149" s="14">
        <f>IF(T149="",0,IF(T149="優勝",現行XD用点数換算表!$B$13,IF(T149="準優勝",現行XD用点数換算表!$C$13,IF(T149="ベスト4",現行XD用点数換算表!$D$13,現行XD用点数換算表!$E$13))))</f>
        <v>0</v>
      </c>
      <c r="V149" s="12"/>
      <c r="W149" s="8">
        <f>IF(V149="",0,IF(V149="優勝",現行XD用点数換算表!$B$14,IF(V149="準優勝",現行XD用点数換算表!$C$14,IF(V149="ベスト4",現行XD用点数換算表!$D$14,現行XD用点数換算表!$E$14))))</f>
        <v>0</v>
      </c>
      <c r="X149" s="12"/>
      <c r="Y149" s="8">
        <f>IF(X149="",0,IF(X149="優勝",[5]現行XD用点数換算表!$B$15,IF(X149="準優勝",[5]現行XD用点数換算表!$C$15,IF(X149="ベスト4",[5]現行XD用点数換算表!$D$15,IF(X149="ベスト8",[5]現行XD用点数換算表!$E$15,IF(X149="ベスト16",[5]現行XD用点数換算表!$F$15,IF(X149="ベスト32",[5]現行XD用点数換算表!$G$15,"")))))))</f>
        <v>0</v>
      </c>
      <c r="Z149" s="12"/>
      <c r="AA149" s="8">
        <f>IF(Z149="",0,IF(Z149="優勝",現行XD用点数換算表!$B$16,IF(Z149="準優勝",現行XD用点数換算表!$C$16,IF(Z149="ベスト4",現行XD用点数換算表!$D$16,IF(Z149="ベスト8",現行XD用点数換算表!$E$16,IF(Z149="ベスト16",現行XD用点数換算表!$F$16,IF(Z149="ベスト32",現行XD用点数換算表!$G$16,"")))))))</f>
        <v>0</v>
      </c>
      <c r="AB149" s="12"/>
      <c r="AC149" s="8">
        <f>IF(AB149="",0,IF(AB149="優勝",現行XD用点数換算表!$B$17,IF(AB149="準優勝",現行XD用点数換算表!$C$17,IF(AB149="ベスト4",現行XD用点数換算表!$D$17,IF(AB149="ベスト8",現行XD用点数換算表!$E$17,IF(AB149="ベスト16",現行XD用点数換算表!$F$17,IF(AB149="ベスト32",現行XD用点数換算表!$G$17,"")))))))</f>
        <v>0</v>
      </c>
      <c r="AD149" s="12"/>
      <c r="AE149" s="8">
        <f>IF(AD149="",0,IF(AD149="優勝",現行XD用点数換算表!$B$18,IF(AD149="準優勝",現行XD用点数換算表!$C$18,IF(AD149="ベスト4",現行XD用点数換算表!$D$18,IF(AD149="ベスト8",現行XD用点数換算表!$E$18,現行XD用点数換算表!$F$18)))))</f>
        <v>0</v>
      </c>
      <c r="AF149" s="12"/>
      <c r="AG149" s="8">
        <f>IF(AF149="",0,IF(AF149="優勝",現行XD用点数換算表!$B$19,IF(AF149="準優勝",現行XD用点数換算表!$C$19,IF(AF149="ベスト4",現行XD用点数換算表!$D$19,IF(AF149="ベスト8",現行XD用点数換算表!$E$19,現行XD用点数換算表!$F$19)))))</f>
        <v>0</v>
      </c>
      <c r="AH149" s="8">
        <f t="shared" si="5"/>
        <v>0</v>
      </c>
    </row>
    <row r="150" spans="1:34" ht="15" customHeight="1" x14ac:dyDescent="0.55000000000000004">
      <c r="A150" s="12"/>
      <c r="B150" s="12"/>
      <c r="C150" s="12"/>
      <c r="D150" s="12"/>
      <c r="E150" s="12"/>
      <c r="F150" s="12"/>
      <c r="G150" s="13">
        <f>IF(F150="",0,IF(F150="優勝",現行XD用点数換算表!$B$2,IF(F150="準優勝",現行XD用点数換算表!$C$2,IF(F150="ベスト4",現行XD用点数換算表!$D$2,現行XD用点数換算表!$E$2))))</f>
        <v>0</v>
      </c>
      <c r="H150" s="12"/>
      <c r="I150" s="8">
        <f>IF(H150="",0,IF(H150="優勝",現行XD用点数換算表!$B$3,IF(H150="準優勝",現行XD用点数換算表!$C$3,IF(H150="ベスト4",現行XD用点数換算表!$D$3,現行XD用点数換算表!$E$3))))</f>
        <v>0</v>
      </c>
      <c r="J150" s="12"/>
      <c r="K150" s="8">
        <f>IF(J150="",0,IF(J150="優勝",[5]現行XD用点数換算表!$B$4,IF(J150="準優勝",[5]現行XD用点数換算表!$C$4,IF(J150="ベスト4",[5]現行XD用点数換算表!$D$4,IF(J150="ベスト8",[5]現行XD用点数換算表!$E$4,IF(J150="ベスト16",[5]現行XD用点数換算表!$F$4,IF(J150="ベスト32",[5]現行XD用点数換算表!$G$4,"")))))))</f>
        <v>0</v>
      </c>
      <c r="L150" s="12"/>
      <c r="M150" s="8">
        <f>IF(L150="",0,IF(L150="優勝",現行XD用点数換算表!$B$5,IF(L150="準優勝",現行XD用点数換算表!$C$5,IF(L150="ベスト4",現行XD用点数換算表!$D$5,IF(L150="ベスト8",現行XD用点数換算表!$E$5,IF(L150="ベスト16",現行XD用点数換算表!$F$5,IF(L150="ベスト32",現行XD用点数換算表!$G$5,"")))))))</f>
        <v>0</v>
      </c>
      <c r="N150" s="12"/>
      <c r="O150" s="8">
        <f>IF(N150="",0,IF(N150="優勝",現行XD用点数換算表!$B$6,IF(N150="準優勝",現行XD用点数換算表!$C$6,IF(N150="ベスト4",現行XD用点数換算表!$D$6,IF(N150="ベスト8",現行XD用点数換算表!$E$6,IF(N150="ベスト16",現行XD用点数換算表!$F$6,IF(N150="ベスト32",現行XD用点数換算表!$G$6,"")))))))</f>
        <v>0</v>
      </c>
      <c r="P150" s="12"/>
      <c r="Q150" s="8">
        <f>IF(P150="",0,IF(P150="優勝",現行XD用点数換算表!$B$7,IF(P150="準優勝",現行XD用点数換算表!$C$7,IF(P150="ベスト4",現行XD用点数換算表!$D$7,IF(P150="ベスト8",現行XD用点数換算表!$E$7,現行XD用点数換算表!$F$7)))))</f>
        <v>0</v>
      </c>
      <c r="R150" s="12"/>
      <c r="S150" s="8">
        <f>IF(R150="",0,IF(R150="優勝",現行XD用点数換算表!$B$8,IF(R150="準優勝",現行XD用点数換算表!$C$8,IF(R150="ベスト4",現行XD用点数換算表!$D$8,IF(R150="ベスト8",現行XD用点数換算表!$E$8,現行XD用点数換算表!$F$8)))))</f>
        <v>0</v>
      </c>
      <c r="T150" s="12"/>
      <c r="U150" s="14">
        <f>IF(T150="",0,IF(T150="優勝",現行XD用点数換算表!$B$13,IF(T150="準優勝",現行XD用点数換算表!$C$13,IF(T150="ベスト4",現行XD用点数換算表!$D$13,現行XD用点数換算表!$E$13))))</f>
        <v>0</v>
      </c>
      <c r="V150" s="12"/>
      <c r="W150" s="8">
        <f>IF(V150="",0,IF(V150="優勝",現行XD用点数換算表!$B$14,IF(V150="準優勝",現行XD用点数換算表!$C$14,IF(V150="ベスト4",現行XD用点数換算表!$D$14,現行XD用点数換算表!$E$14))))</f>
        <v>0</v>
      </c>
      <c r="X150" s="12"/>
      <c r="Y150" s="8">
        <f>IF(X150="",0,IF(X150="優勝",[5]現行XD用点数換算表!$B$15,IF(X150="準優勝",[5]現行XD用点数換算表!$C$15,IF(X150="ベスト4",[5]現行XD用点数換算表!$D$15,IF(X150="ベスト8",[5]現行XD用点数換算表!$E$15,IF(X150="ベスト16",[5]現行XD用点数換算表!$F$15,IF(X150="ベスト32",[5]現行XD用点数換算表!$G$15,"")))))))</f>
        <v>0</v>
      </c>
      <c r="Z150" s="12"/>
      <c r="AA150" s="8">
        <f>IF(Z150="",0,IF(Z150="優勝",現行XD用点数換算表!$B$16,IF(Z150="準優勝",現行XD用点数換算表!$C$16,IF(Z150="ベスト4",現行XD用点数換算表!$D$16,IF(Z150="ベスト8",現行XD用点数換算表!$E$16,IF(Z150="ベスト16",現行XD用点数換算表!$F$16,IF(Z150="ベスト32",現行XD用点数換算表!$G$16,"")))))))</f>
        <v>0</v>
      </c>
      <c r="AB150" s="12"/>
      <c r="AC150" s="8">
        <f>IF(AB150="",0,IF(AB150="優勝",現行XD用点数換算表!$B$17,IF(AB150="準優勝",現行XD用点数換算表!$C$17,IF(AB150="ベスト4",現行XD用点数換算表!$D$17,IF(AB150="ベスト8",現行XD用点数換算表!$E$17,IF(AB150="ベスト16",現行XD用点数換算表!$F$17,IF(AB150="ベスト32",現行XD用点数換算表!$G$17,"")))))))</f>
        <v>0</v>
      </c>
      <c r="AD150" s="12"/>
      <c r="AE150" s="8">
        <f>IF(AD150="",0,IF(AD150="優勝",現行XD用点数換算表!$B$18,IF(AD150="準優勝",現行XD用点数換算表!$C$18,IF(AD150="ベスト4",現行XD用点数換算表!$D$18,IF(AD150="ベスト8",現行XD用点数換算表!$E$18,現行XD用点数換算表!$F$18)))))</f>
        <v>0</v>
      </c>
      <c r="AF150" s="12"/>
      <c r="AG150" s="8">
        <f>IF(AF150="",0,IF(AF150="優勝",現行XD用点数換算表!$B$19,IF(AF150="準優勝",現行XD用点数換算表!$C$19,IF(AF150="ベスト4",現行XD用点数換算表!$D$19,IF(AF150="ベスト8",現行XD用点数換算表!$E$19,現行XD用点数換算表!$F$19)))))</f>
        <v>0</v>
      </c>
      <c r="AH150" s="8">
        <f t="shared" si="5"/>
        <v>0</v>
      </c>
    </row>
    <row r="151" spans="1:34" ht="15" customHeight="1" x14ac:dyDescent="0.55000000000000004">
      <c r="A151" s="12"/>
      <c r="B151" s="12"/>
      <c r="C151" s="12"/>
      <c r="D151" s="12"/>
      <c r="E151" s="12"/>
      <c r="F151" s="12"/>
      <c r="G151" s="13">
        <f>IF(F151="",0,IF(F151="優勝",現行XD用点数換算表!$B$2,IF(F151="準優勝",現行XD用点数換算表!$C$2,IF(F151="ベスト4",現行XD用点数換算表!$D$2,現行XD用点数換算表!$E$2))))</f>
        <v>0</v>
      </c>
      <c r="H151" s="12"/>
      <c r="I151" s="8">
        <f>IF(H151="",0,IF(H151="優勝",現行XD用点数換算表!$B$3,IF(H151="準優勝",現行XD用点数換算表!$C$3,IF(H151="ベスト4",現行XD用点数換算表!$D$3,現行XD用点数換算表!$E$3))))</f>
        <v>0</v>
      </c>
      <c r="J151" s="12"/>
      <c r="K151" s="8">
        <f>IF(J151="",0,IF(J151="優勝",[5]現行XD用点数換算表!$B$4,IF(J151="準優勝",[5]現行XD用点数換算表!$C$4,IF(J151="ベスト4",[5]現行XD用点数換算表!$D$4,IF(J151="ベスト8",[5]現行XD用点数換算表!$E$4,IF(J151="ベスト16",[5]現行XD用点数換算表!$F$4,IF(J151="ベスト32",[5]現行XD用点数換算表!$G$4,"")))))))</f>
        <v>0</v>
      </c>
      <c r="L151" s="12"/>
      <c r="M151" s="8">
        <f>IF(L151="",0,IF(L151="優勝",現行XD用点数換算表!$B$5,IF(L151="準優勝",現行XD用点数換算表!$C$5,IF(L151="ベスト4",現行XD用点数換算表!$D$5,IF(L151="ベスト8",現行XD用点数換算表!$E$5,IF(L151="ベスト16",現行XD用点数換算表!$F$5,IF(L151="ベスト32",現行XD用点数換算表!$G$5,"")))))))</f>
        <v>0</v>
      </c>
      <c r="N151" s="12"/>
      <c r="O151" s="8">
        <f>IF(N151="",0,IF(N151="優勝",現行XD用点数換算表!$B$6,IF(N151="準優勝",現行XD用点数換算表!$C$6,IF(N151="ベスト4",現行XD用点数換算表!$D$6,IF(N151="ベスト8",現行XD用点数換算表!$E$6,IF(N151="ベスト16",現行XD用点数換算表!$F$6,IF(N151="ベスト32",現行XD用点数換算表!$G$6,"")))))))</f>
        <v>0</v>
      </c>
      <c r="P151" s="12"/>
      <c r="Q151" s="8">
        <f>IF(P151="",0,IF(P151="優勝",現行XD用点数換算表!$B$7,IF(P151="準優勝",現行XD用点数換算表!$C$7,IF(P151="ベスト4",現行XD用点数換算表!$D$7,IF(P151="ベスト8",現行XD用点数換算表!$E$7,現行XD用点数換算表!$F$7)))))</f>
        <v>0</v>
      </c>
      <c r="R151" s="12"/>
      <c r="S151" s="8">
        <f>IF(R151="",0,IF(R151="優勝",現行XD用点数換算表!$B$8,IF(R151="準優勝",現行XD用点数換算表!$C$8,IF(R151="ベスト4",現行XD用点数換算表!$D$8,IF(R151="ベスト8",現行XD用点数換算表!$E$8,現行XD用点数換算表!$F$8)))))</f>
        <v>0</v>
      </c>
      <c r="T151" s="12"/>
      <c r="U151" s="14">
        <f>IF(T151="",0,IF(T151="優勝",現行XD用点数換算表!$B$13,IF(T151="準優勝",現行XD用点数換算表!$C$13,IF(T151="ベスト4",現行XD用点数換算表!$D$13,現行XD用点数換算表!$E$13))))</f>
        <v>0</v>
      </c>
      <c r="V151" s="12"/>
      <c r="W151" s="8">
        <f>IF(V151="",0,IF(V151="優勝",現行XD用点数換算表!$B$14,IF(V151="準優勝",現行XD用点数換算表!$C$14,IF(V151="ベスト4",現行XD用点数換算表!$D$14,現行XD用点数換算表!$E$14))))</f>
        <v>0</v>
      </c>
      <c r="X151" s="12"/>
      <c r="Y151" s="8">
        <f>IF(X151="",0,IF(X151="優勝",[5]現行XD用点数換算表!$B$15,IF(X151="準優勝",[5]現行XD用点数換算表!$C$15,IF(X151="ベスト4",[5]現行XD用点数換算表!$D$15,IF(X151="ベスト8",[5]現行XD用点数換算表!$E$15,IF(X151="ベスト16",[5]現行XD用点数換算表!$F$15,IF(X151="ベスト32",[5]現行XD用点数換算表!$G$15,"")))))))</f>
        <v>0</v>
      </c>
      <c r="Z151" s="12"/>
      <c r="AA151" s="8">
        <f>IF(Z151="",0,IF(Z151="優勝",現行XD用点数換算表!$B$16,IF(Z151="準優勝",現行XD用点数換算表!$C$16,IF(Z151="ベスト4",現行XD用点数換算表!$D$16,IF(Z151="ベスト8",現行XD用点数換算表!$E$16,IF(Z151="ベスト16",現行XD用点数換算表!$F$16,IF(Z151="ベスト32",現行XD用点数換算表!$G$16,"")))))))</f>
        <v>0</v>
      </c>
      <c r="AB151" s="12"/>
      <c r="AC151" s="8">
        <f>IF(AB151="",0,IF(AB151="優勝",現行XD用点数換算表!$B$17,IF(AB151="準優勝",現行XD用点数換算表!$C$17,IF(AB151="ベスト4",現行XD用点数換算表!$D$17,IF(AB151="ベスト8",現行XD用点数換算表!$E$17,IF(AB151="ベスト16",現行XD用点数換算表!$F$17,IF(AB151="ベスト32",現行XD用点数換算表!$G$17,"")))))))</f>
        <v>0</v>
      </c>
      <c r="AD151" s="12"/>
      <c r="AE151" s="8">
        <f>IF(AD151="",0,IF(AD151="優勝",現行XD用点数換算表!$B$18,IF(AD151="準優勝",現行XD用点数換算表!$C$18,IF(AD151="ベスト4",現行XD用点数換算表!$D$18,IF(AD151="ベスト8",現行XD用点数換算表!$E$18,現行XD用点数換算表!$F$18)))))</f>
        <v>0</v>
      </c>
      <c r="AF151" s="12"/>
      <c r="AG151" s="8">
        <f>IF(AF151="",0,IF(AF151="優勝",現行XD用点数換算表!$B$19,IF(AF151="準優勝",現行XD用点数換算表!$C$19,IF(AF151="ベスト4",現行XD用点数換算表!$D$19,IF(AF151="ベスト8",現行XD用点数換算表!$E$19,現行XD用点数換算表!$F$19)))))</f>
        <v>0</v>
      </c>
      <c r="AH151" s="8">
        <f t="shared" si="5"/>
        <v>0</v>
      </c>
    </row>
    <row r="152" spans="1:34" ht="15" customHeight="1" x14ac:dyDescent="0.55000000000000004">
      <c r="A152" s="12"/>
      <c r="B152" s="12"/>
      <c r="C152" s="12"/>
      <c r="D152" s="12"/>
      <c r="E152" s="12"/>
      <c r="F152" s="12"/>
      <c r="G152" s="13">
        <f>IF(F152="",0,IF(F152="優勝",現行XD用点数換算表!$B$2,IF(F152="準優勝",現行XD用点数換算表!$C$2,IF(F152="ベスト4",現行XD用点数換算表!$D$2,現行XD用点数換算表!$E$2))))</f>
        <v>0</v>
      </c>
      <c r="H152" s="12"/>
      <c r="I152" s="8">
        <f>IF(H152="",0,IF(H152="優勝",現行XD用点数換算表!$B$3,IF(H152="準優勝",現行XD用点数換算表!$C$3,IF(H152="ベスト4",現行XD用点数換算表!$D$3,現行XD用点数換算表!$E$3))))</f>
        <v>0</v>
      </c>
      <c r="J152" s="12"/>
      <c r="K152" s="8">
        <f>IF(J152="",0,IF(J152="優勝",[5]現行XD用点数換算表!$B$4,IF(J152="準優勝",[5]現行XD用点数換算表!$C$4,IF(J152="ベスト4",[5]現行XD用点数換算表!$D$4,IF(J152="ベスト8",[5]現行XD用点数換算表!$E$4,IF(J152="ベスト16",[5]現行XD用点数換算表!$F$4,IF(J152="ベスト32",[5]現行XD用点数換算表!$G$4,"")))))))</f>
        <v>0</v>
      </c>
      <c r="L152" s="12"/>
      <c r="M152" s="8">
        <f>IF(L152="",0,IF(L152="優勝",現行XD用点数換算表!$B$5,IF(L152="準優勝",現行XD用点数換算表!$C$5,IF(L152="ベスト4",現行XD用点数換算表!$D$5,IF(L152="ベスト8",現行XD用点数換算表!$E$5,IF(L152="ベスト16",現行XD用点数換算表!$F$5,IF(L152="ベスト32",現行XD用点数換算表!$G$5,"")))))))</f>
        <v>0</v>
      </c>
      <c r="N152" s="12"/>
      <c r="O152" s="8">
        <f>IF(N152="",0,IF(N152="優勝",現行XD用点数換算表!$B$6,IF(N152="準優勝",現行XD用点数換算表!$C$6,IF(N152="ベスト4",現行XD用点数換算表!$D$6,IF(N152="ベスト8",現行XD用点数換算表!$E$6,IF(N152="ベスト16",現行XD用点数換算表!$F$6,IF(N152="ベスト32",現行XD用点数換算表!$G$6,"")))))))</f>
        <v>0</v>
      </c>
      <c r="P152" s="12"/>
      <c r="Q152" s="8">
        <f>IF(P152="",0,IF(P152="優勝",現行XD用点数換算表!$B$7,IF(P152="準優勝",現行XD用点数換算表!$C$7,IF(P152="ベスト4",現行XD用点数換算表!$D$7,IF(P152="ベスト8",現行XD用点数換算表!$E$7,現行XD用点数換算表!$F$7)))))</f>
        <v>0</v>
      </c>
      <c r="R152" s="12"/>
      <c r="S152" s="8">
        <f>IF(R152="",0,IF(R152="優勝",現行XD用点数換算表!$B$8,IF(R152="準優勝",現行XD用点数換算表!$C$8,IF(R152="ベスト4",現行XD用点数換算表!$D$8,IF(R152="ベスト8",現行XD用点数換算表!$E$8,現行XD用点数換算表!$F$8)))))</f>
        <v>0</v>
      </c>
      <c r="T152" s="12"/>
      <c r="U152" s="14">
        <f>IF(T152="",0,IF(T152="優勝",現行XD用点数換算表!$B$13,IF(T152="準優勝",現行XD用点数換算表!$C$13,IF(T152="ベスト4",現行XD用点数換算表!$D$13,現行XD用点数換算表!$E$13))))</f>
        <v>0</v>
      </c>
      <c r="V152" s="12"/>
      <c r="W152" s="8">
        <f>IF(V152="",0,IF(V152="優勝",現行XD用点数換算表!$B$14,IF(V152="準優勝",現行XD用点数換算表!$C$14,IF(V152="ベスト4",現行XD用点数換算表!$D$14,現行XD用点数換算表!$E$14))))</f>
        <v>0</v>
      </c>
      <c r="X152" s="12"/>
      <c r="Y152" s="8">
        <f>IF(X152="",0,IF(X152="優勝",[5]現行XD用点数換算表!$B$15,IF(X152="準優勝",[5]現行XD用点数換算表!$C$15,IF(X152="ベスト4",[5]現行XD用点数換算表!$D$15,IF(X152="ベスト8",[5]現行XD用点数換算表!$E$15,IF(X152="ベスト16",[5]現行XD用点数換算表!$F$15,IF(X152="ベスト32",[5]現行XD用点数換算表!$G$15,"")))))))</f>
        <v>0</v>
      </c>
      <c r="Z152" s="12"/>
      <c r="AA152" s="8">
        <f>IF(Z152="",0,IF(Z152="優勝",現行XD用点数換算表!$B$16,IF(Z152="準優勝",現行XD用点数換算表!$C$16,IF(Z152="ベスト4",現行XD用点数換算表!$D$16,IF(Z152="ベスト8",現行XD用点数換算表!$E$16,IF(Z152="ベスト16",現行XD用点数換算表!$F$16,IF(Z152="ベスト32",現行XD用点数換算表!$G$16,"")))))))</f>
        <v>0</v>
      </c>
      <c r="AB152" s="12"/>
      <c r="AC152" s="8">
        <f>IF(AB152="",0,IF(AB152="優勝",現行XD用点数換算表!$B$17,IF(AB152="準優勝",現行XD用点数換算表!$C$17,IF(AB152="ベスト4",現行XD用点数換算表!$D$17,IF(AB152="ベスト8",現行XD用点数換算表!$E$17,IF(AB152="ベスト16",現行XD用点数換算表!$F$17,IF(AB152="ベスト32",現行XD用点数換算表!$G$17,"")))))))</f>
        <v>0</v>
      </c>
      <c r="AD152" s="12"/>
      <c r="AE152" s="8">
        <f>IF(AD152="",0,IF(AD152="優勝",現行XD用点数換算表!$B$18,IF(AD152="準優勝",現行XD用点数換算表!$C$18,IF(AD152="ベスト4",現行XD用点数換算表!$D$18,IF(AD152="ベスト8",現行XD用点数換算表!$E$18,現行XD用点数換算表!$F$18)))))</f>
        <v>0</v>
      </c>
      <c r="AF152" s="12"/>
      <c r="AG152" s="8">
        <f>IF(AF152="",0,IF(AF152="優勝",現行XD用点数換算表!$B$19,IF(AF152="準優勝",現行XD用点数換算表!$C$19,IF(AF152="ベスト4",現行XD用点数換算表!$D$19,IF(AF152="ベスト8",現行XD用点数換算表!$E$19,現行XD用点数換算表!$F$19)))))</f>
        <v>0</v>
      </c>
      <c r="AH152" s="8">
        <f t="shared" si="5"/>
        <v>0</v>
      </c>
    </row>
    <row r="153" spans="1:34" ht="15" customHeight="1" x14ac:dyDescent="0.55000000000000004">
      <c r="A153" s="12"/>
      <c r="B153" s="12"/>
      <c r="C153" s="12"/>
      <c r="D153" s="12"/>
      <c r="E153" s="12"/>
      <c r="F153" s="12"/>
      <c r="G153" s="13">
        <f>IF(F153="",0,IF(F153="優勝",現行XD用点数換算表!$B$2,IF(F153="準優勝",現行XD用点数換算表!$C$2,IF(F153="ベスト4",現行XD用点数換算表!$D$2,現行XD用点数換算表!$E$2))))</f>
        <v>0</v>
      </c>
      <c r="H153" s="12"/>
      <c r="I153" s="8">
        <f>IF(H153="",0,IF(H153="優勝",現行XD用点数換算表!$B$3,IF(H153="準優勝",現行XD用点数換算表!$C$3,IF(H153="ベスト4",現行XD用点数換算表!$D$3,現行XD用点数換算表!$E$3))))</f>
        <v>0</v>
      </c>
      <c r="J153" s="12"/>
      <c r="K153" s="8">
        <f>IF(J153="",0,IF(J153="優勝",[5]現行XD用点数換算表!$B$4,IF(J153="準優勝",[5]現行XD用点数換算表!$C$4,IF(J153="ベスト4",[5]現行XD用点数換算表!$D$4,IF(J153="ベスト8",[5]現行XD用点数換算表!$E$4,IF(J153="ベスト16",[5]現行XD用点数換算表!$F$4,IF(J153="ベスト32",[5]現行XD用点数換算表!$G$4,"")))))))</f>
        <v>0</v>
      </c>
      <c r="L153" s="12"/>
      <c r="M153" s="8">
        <f>IF(L153="",0,IF(L153="優勝",現行XD用点数換算表!$B$5,IF(L153="準優勝",現行XD用点数換算表!$C$5,IF(L153="ベスト4",現行XD用点数換算表!$D$5,IF(L153="ベスト8",現行XD用点数換算表!$E$5,IF(L153="ベスト16",現行XD用点数換算表!$F$5,IF(L153="ベスト32",現行XD用点数換算表!$G$5,"")))))))</f>
        <v>0</v>
      </c>
      <c r="N153" s="12"/>
      <c r="O153" s="8">
        <f>IF(N153="",0,IF(N153="優勝",現行XD用点数換算表!$B$6,IF(N153="準優勝",現行XD用点数換算表!$C$6,IF(N153="ベスト4",現行XD用点数換算表!$D$6,IF(N153="ベスト8",現行XD用点数換算表!$E$6,IF(N153="ベスト16",現行XD用点数換算表!$F$6,IF(N153="ベスト32",現行XD用点数換算表!$G$6,"")))))))</f>
        <v>0</v>
      </c>
      <c r="P153" s="12"/>
      <c r="Q153" s="8">
        <f>IF(P153="",0,IF(P153="優勝",現行XD用点数換算表!$B$7,IF(P153="準優勝",現行XD用点数換算表!$C$7,IF(P153="ベスト4",現行XD用点数換算表!$D$7,IF(P153="ベスト8",現行XD用点数換算表!$E$7,現行XD用点数換算表!$F$7)))))</f>
        <v>0</v>
      </c>
      <c r="R153" s="12"/>
      <c r="S153" s="8">
        <f>IF(R153="",0,IF(R153="優勝",現行XD用点数換算表!$B$8,IF(R153="準優勝",現行XD用点数換算表!$C$8,IF(R153="ベスト4",現行XD用点数換算表!$D$8,IF(R153="ベスト8",現行XD用点数換算表!$E$8,現行XD用点数換算表!$F$8)))))</f>
        <v>0</v>
      </c>
      <c r="T153" s="12"/>
      <c r="U153" s="14">
        <f>IF(T153="",0,IF(T153="優勝",現行XD用点数換算表!$B$13,IF(T153="準優勝",現行XD用点数換算表!$C$13,IF(T153="ベスト4",現行XD用点数換算表!$D$13,現行XD用点数換算表!$E$13))))</f>
        <v>0</v>
      </c>
      <c r="V153" s="12"/>
      <c r="W153" s="8">
        <f>IF(V153="",0,IF(V153="優勝",現行XD用点数換算表!$B$14,IF(V153="準優勝",現行XD用点数換算表!$C$14,IF(V153="ベスト4",現行XD用点数換算表!$D$14,現行XD用点数換算表!$E$14))))</f>
        <v>0</v>
      </c>
      <c r="X153" s="12"/>
      <c r="Y153" s="8">
        <f>IF(X153="",0,IF(X153="優勝",[5]現行XD用点数換算表!$B$15,IF(X153="準優勝",[5]現行XD用点数換算表!$C$15,IF(X153="ベスト4",[5]現行XD用点数換算表!$D$15,IF(X153="ベスト8",[5]現行XD用点数換算表!$E$15,IF(X153="ベスト16",[5]現行XD用点数換算表!$F$15,IF(X153="ベスト32",[5]現行XD用点数換算表!$G$15,"")))))))</f>
        <v>0</v>
      </c>
      <c r="Z153" s="12"/>
      <c r="AA153" s="8">
        <f>IF(Z153="",0,IF(Z153="優勝",現行XD用点数換算表!$B$16,IF(Z153="準優勝",現行XD用点数換算表!$C$16,IF(Z153="ベスト4",現行XD用点数換算表!$D$16,IF(Z153="ベスト8",現行XD用点数換算表!$E$16,IF(Z153="ベスト16",現行XD用点数換算表!$F$16,IF(Z153="ベスト32",現行XD用点数換算表!$G$16,"")))))))</f>
        <v>0</v>
      </c>
      <c r="AB153" s="12"/>
      <c r="AC153" s="8">
        <f>IF(AB153="",0,IF(AB153="優勝",現行XD用点数換算表!$B$17,IF(AB153="準優勝",現行XD用点数換算表!$C$17,IF(AB153="ベスト4",現行XD用点数換算表!$D$17,IF(AB153="ベスト8",現行XD用点数換算表!$E$17,IF(AB153="ベスト16",現行XD用点数換算表!$F$17,IF(AB153="ベスト32",現行XD用点数換算表!$G$17,"")))))))</f>
        <v>0</v>
      </c>
      <c r="AD153" s="12"/>
      <c r="AE153" s="8">
        <f>IF(AD153="",0,IF(AD153="優勝",現行XD用点数換算表!$B$18,IF(AD153="準優勝",現行XD用点数換算表!$C$18,IF(AD153="ベスト4",現行XD用点数換算表!$D$18,IF(AD153="ベスト8",現行XD用点数換算表!$E$18,現行XD用点数換算表!$F$18)))))</f>
        <v>0</v>
      </c>
      <c r="AF153" s="12"/>
      <c r="AG153" s="8">
        <f>IF(AF153="",0,IF(AF153="優勝",現行XD用点数換算表!$B$19,IF(AF153="準優勝",現行XD用点数換算表!$C$19,IF(AF153="ベスト4",現行XD用点数換算表!$D$19,IF(AF153="ベスト8",現行XD用点数換算表!$E$19,現行XD用点数換算表!$F$19)))))</f>
        <v>0</v>
      </c>
      <c r="AH153" s="8">
        <f t="shared" si="5"/>
        <v>0</v>
      </c>
    </row>
    <row r="154" spans="1:34" ht="15" customHeight="1" x14ac:dyDescent="0.55000000000000004">
      <c r="A154" s="12"/>
      <c r="B154" s="12"/>
      <c r="C154" s="12"/>
      <c r="D154" s="12"/>
      <c r="E154" s="12"/>
      <c r="F154" s="12"/>
      <c r="G154" s="13">
        <f>IF(F154="",0,IF(F154="優勝",現行XD用点数換算表!$B$2,IF(F154="準優勝",現行XD用点数換算表!$C$2,IF(F154="ベスト4",現行XD用点数換算表!$D$2,現行XD用点数換算表!$E$2))))</f>
        <v>0</v>
      </c>
      <c r="H154" s="12"/>
      <c r="I154" s="8">
        <f>IF(H154="",0,IF(H154="優勝",現行XD用点数換算表!$B$3,IF(H154="準優勝",現行XD用点数換算表!$C$3,IF(H154="ベスト4",現行XD用点数換算表!$D$3,現行XD用点数換算表!$E$3))))</f>
        <v>0</v>
      </c>
      <c r="J154" s="12"/>
      <c r="K154" s="8">
        <f>IF(J154="",0,IF(J154="優勝",[5]現行XD用点数換算表!$B$4,IF(J154="準優勝",[5]現行XD用点数換算表!$C$4,IF(J154="ベスト4",[5]現行XD用点数換算表!$D$4,IF(J154="ベスト8",[5]現行XD用点数換算表!$E$4,IF(J154="ベスト16",[5]現行XD用点数換算表!$F$4,IF(J154="ベスト32",[5]現行XD用点数換算表!$G$4,"")))))))</f>
        <v>0</v>
      </c>
      <c r="L154" s="12"/>
      <c r="M154" s="8">
        <f>IF(L154="",0,IF(L154="優勝",現行XD用点数換算表!$B$5,IF(L154="準優勝",現行XD用点数換算表!$C$5,IF(L154="ベスト4",現行XD用点数換算表!$D$5,IF(L154="ベスト8",現行XD用点数換算表!$E$5,IF(L154="ベスト16",現行XD用点数換算表!$F$5,IF(L154="ベスト32",現行XD用点数換算表!$G$5,"")))))))</f>
        <v>0</v>
      </c>
      <c r="N154" s="12"/>
      <c r="O154" s="8">
        <f>IF(N154="",0,IF(N154="優勝",現行XD用点数換算表!$B$6,IF(N154="準優勝",現行XD用点数換算表!$C$6,IF(N154="ベスト4",現行XD用点数換算表!$D$6,IF(N154="ベスト8",現行XD用点数換算表!$E$6,IF(N154="ベスト16",現行XD用点数換算表!$F$6,IF(N154="ベスト32",現行XD用点数換算表!$G$6,"")))))))</f>
        <v>0</v>
      </c>
      <c r="P154" s="12"/>
      <c r="Q154" s="8">
        <f>IF(P154="",0,IF(P154="優勝",現行XD用点数換算表!$B$7,IF(P154="準優勝",現行XD用点数換算表!$C$7,IF(P154="ベスト4",現行XD用点数換算表!$D$7,IF(P154="ベスト8",現行XD用点数換算表!$E$7,現行XD用点数換算表!$F$7)))))</f>
        <v>0</v>
      </c>
      <c r="R154" s="12"/>
      <c r="S154" s="8">
        <f>IF(R154="",0,IF(R154="優勝",現行XD用点数換算表!$B$8,IF(R154="準優勝",現行XD用点数換算表!$C$8,IF(R154="ベスト4",現行XD用点数換算表!$D$8,IF(R154="ベスト8",現行XD用点数換算表!$E$8,現行XD用点数換算表!$F$8)))))</f>
        <v>0</v>
      </c>
      <c r="T154" s="12"/>
      <c r="U154" s="14">
        <f>IF(T154="",0,IF(T154="優勝",現行XD用点数換算表!$B$13,IF(T154="準優勝",現行XD用点数換算表!$C$13,IF(T154="ベスト4",現行XD用点数換算表!$D$13,現行XD用点数換算表!$E$13))))</f>
        <v>0</v>
      </c>
      <c r="V154" s="12"/>
      <c r="W154" s="8">
        <f>IF(V154="",0,IF(V154="優勝",現行XD用点数換算表!$B$14,IF(V154="準優勝",現行XD用点数換算表!$C$14,IF(V154="ベスト4",現行XD用点数換算表!$D$14,現行XD用点数換算表!$E$14))))</f>
        <v>0</v>
      </c>
      <c r="X154" s="12"/>
      <c r="Y154" s="8">
        <f>IF(X154="",0,IF(X154="優勝",[5]現行XD用点数換算表!$B$15,IF(X154="準優勝",[5]現行XD用点数換算表!$C$15,IF(X154="ベスト4",[5]現行XD用点数換算表!$D$15,IF(X154="ベスト8",[5]現行XD用点数換算表!$E$15,IF(X154="ベスト16",[5]現行XD用点数換算表!$F$15,IF(X154="ベスト32",[5]現行XD用点数換算表!$G$15,"")))))))</f>
        <v>0</v>
      </c>
      <c r="Z154" s="12"/>
      <c r="AA154" s="8">
        <f>IF(Z154="",0,IF(Z154="優勝",現行XD用点数換算表!$B$16,IF(Z154="準優勝",現行XD用点数換算表!$C$16,IF(Z154="ベスト4",現行XD用点数換算表!$D$16,IF(Z154="ベスト8",現行XD用点数換算表!$E$16,IF(Z154="ベスト16",現行XD用点数換算表!$F$16,IF(Z154="ベスト32",現行XD用点数換算表!$G$16,"")))))))</f>
        <v>0</v>
      </c>
      <c r="AB154" s="12"/>
      <c r="AC154" s="8">
        <f>IF(AB154="",0,IF(AB154="優勝",現行XD用点数換算表!$B$17,IF(AB154="準優勝",現行XD用点数換算表!$C$17,IF(AB154="ベスト4",現行XD用点数換算表!$D$17,IF(AB154="ベスト8",現行XD用点数換算表!$E$17,IF(AB154="ベスト16",現行XD用点数換算表!$F$17,IF(AB154="ベスト32",現行XD用点数換算表!$G$17,"")))))))</f>
        <v>0</v>
      </c>
      <c r="AD154" s="12"/>
      <c r="AE154" s="8">
        <f>IF(AD154="",0,IF(AD154="優勝",現行XD用点数換算表!$B$18,IF(AD154="準優勝",現行XD用点数換算表!$C$18,IF(AD154="ベスト4",現行XD用点数換算表!$D$18,IF(AD154="ベスト8",現行XD用点数換算表!$E$18,現行XD用点数換算表!$F$18)))))</f>
        <v>0</v>
      </c>
      <c r="AF154" s="12"/>
      <c r="AG154" s="8">
        <f>IF(AF154="",0,IF(AF154="優勝",現行XD用点数換算表!$B$19,IF(AF154="準優勝",現行XD用点数換算表!$C$19,IF(AF154="ベスト4",現行XD用点数換算表!$D$19,IF(AF154="ベスト8",現行XD用点数換算表!$E$19,現行XD用点数換算表!$F$19)))))</f>
        <v>0</v>
      </c>
      <c r="AH154" s="8">
        <f t="shared" si="5"/>
        <v>0</v>
      </c>
    </row>
    <row r="155" spans="1:34" ht="15" customHeight="1" x14ac:dyDescent="0.55000000000000004">
      <c r="A155" s="12"/>
      <c r="B155" s="12"/>
      <c r="C155" s="12"/>
      <c r="D155" s="12"/>
      <c r="E155" s="12"/>
      <c r="F155" s="12"/>
      <c r="G155" s="13">
        <f>IF(F155="",0,IF(F155="優勝",現行XD用点数換算表!$B$2,IF(F155="準優勝",現行XD用点数換算表!$C$2,IF(F155="ベスト4",現行XD用点数換算表!$D$2,現行XD用点数換算表!$E$2))))</f>
        <v>0</v>
      </c>
      <c r="H155" s="12"/>
      <c r="I155" s="8">
        <f>IF(H155="",0,IF(H155="優勝",現行XD用点数換算表!$B$3,IF(H155="準優勝",現行XD用点数換算表!$C$3,IF(H155="ベスト4",現行XD用点数換算表!$D$3,現行XD用点数換算表!$E$3))))</f>
        <v>0</v>
      </c>
      <c r="J155" s="12"/>
      <c r="K155" s="8">
        <f>IF(J155="",0,IF(J155="優勝",[5]現行XD用点数換算表!$B$4,IF(J155="準優勝",[5]現行XD用点数換算表!$C$4,IF(J155="ベスト4",[5]現行XD用点数換算表!$D$4,IF(J155="ベスト8",[5]現行XD用点数換算表!$E$4,IF(J155="ベスト16",[5]現行XD用点数換算表!$F$4,IF(J155="ベスト32",[5]現行XD用点数換算表!$G$4,"")))))))</f>
        <v>0</v>
      </c>
      <c r="L155" s="12"/>
      <c r="M155" s="8">
        <f>IF(L155="",0,IF(L155="優勝",現行XD用点数換算表!$B$5,IF(L155="準優勝",現行XD用点数換算表!$C$5,IF(L155="ベスト4",現行XD用点数換算表!$D$5,IF(L155="ベスト8",現行XD用点数換算表!$E$5,IF(L155="ベスト16",現行XD用点数換算表!$F$5,IF(L155="ベスト32",現行XD用点数換算表!$G$5,"")))))))</f>
        <v>0</v>
      </c>
      <c r="N155" s="12"/>
      <c r="O155" s="8">
        <f>IF(N155="",0,IF(N155="優勝",現行XD用点数換算表!$B$6,IF(N155="準優勝",現行XD用点数換算表!$C$6,IF(N155="ベスト4",現行XD用点数換算表!$D$6,IF(N155="ベスト8",現行XD用点数換算表!$E$6,IF(N155="ベスト16",現行XD用点数換算表!$F$6,IF(N155="ベスト32",現行XD用点数換算表!$G$6,"")))))))</f>
        <v>0</v>
      </c>
      <c r="P155" s="12"/>
      <c r="Q155" s="8">
        <f>IF(P155="",0,IF(P155="優勝",現行XD用点数換算表!$B$7,IF(P155="準優勝",現行XD用点数換算表!$C$7,IF(P155="ベスト4",現行XD用点数換算表!$D$7,IF(P155="ベスト8",現行XD用点数換算表!$E$7,現行XD用点数換算表!$F$7)))))</f>
        <v>0</v>
      </c>
      <c r="R155" s="12"/>
      <c r="S155" s="8">
        <f>IF(R155="",0,IF(R155="優勝",現行XD用点数換算表!$B$8,IF(R155="準優勝",現行XD用点数換算表!$C$8,IF(R155="ベスト4",現行XD用点数換算表!$D$8,IF(R155="ベスト8",現行XD用点数換算表!$E$8,現行XD用点数換算表!$F$8)))))</f>
        <v>0</v>
      </c>
      <c r="T155" s="12"/>
      <c r="U155" s="14">
        <f>IF(T155="",0,IF(T155="優勝",現行XD用点数換算表!$B$13,IF(T155="準優勝",現行XD用点数換算表!$C$13,IF(T155="ベスト4",現行XD用点数換算表!$D$13,現行XD用点数換算表!$E$13))))</f>
        <v>0</v>
      </c>
      <c r="V155" s="12"/>
      <c r="W155" s="8">
        <f>IF(V155="",0,IF(V155="優勝",現行XD用点数換算表!$B$14,IF(V155="準優勝",現行XD用点数換算表!$C$14,IF(V155="ベスト4",現行XD用点数換算表!$D$14,現行XD用点数換算表!$E$14))))</f>
        <v>0</v>
      </c>
      <c r="X155" s="12"/>
      <c r="Y155" s="8">
        <f>IF(X155="",0,IF(X155="優勝",[5]現行XD用点数換算表!$B$15,IF(X155="準優勝",[5]現行XD用点数換算表!$C$15,IF(X155="ベスト4",[5]現行XD用点数換算表!$D$15,IF(X155="ベスト8",[5]現行XD用点数換算表!$E$15,IF(X155="ベスト16",[5]現行XD用点数換算表!$F$15,IF(X155="ベスト32",[5]現行XD用点数換算表!$G$15,"")))))))</f>
        <v>0</v>
      </c>
      <c r="Z155" s="12"/>
      <c r="AA155" s="8">
        <f>IF(Z155="",0,IF(Z155="優勝",現行XD用点数換算表!$B$16,IF(Z155="準優勝",現行XD用点数換算表!$C$16,IF(Z155="ベスト4",現行XD用点数換算表!$D$16,IF(Z155="ベスト8",現行XD用点数換算表!$E$16,IF(Z155="ベスト16",現行XD用点数換算表!$F$16,IF(Z155="ベスト32",現行XD用点数換算表!$G$16,"")))))))</f>
        <v>0</v>
      </c>
      <c r="AB155" s="12"/>
      <c r="AC155" s="8">
        <f>IF(AB155="",0,IF(AB155="優勝",現行XD用点数換算表!$B$17,IF(AB155="準優勝",現行XD用点数換算表!$C$17,IF(AB155="ベスト4",現行XD用点数換算表!$D$17,IF(AB155="ベスト8",現行XD用点数換算表!$E$17,IF(AB155="ベスト16",現行XD用点数換算表!$F$17,IF(AB155="ベスト32",現行XD用点数換算表!$G$17,"")))))))</f>
        <v>0</v>
      </c>
      <c r="AD155" s="12"/>
      <c r="AE155" s="8">
        <f>IF(AD155="",0,IF(AD155="優勝",現行XD用点数換算表!$B$18,IF(AD155="準優勝",現行XD用点数換算表!$C$18,IF(AD155="ベスト4",現行XD用点数換算表!$D$18,IF(AD155="ベスト8",現行XD用点数換算表!$E$18,現行XD用点数換算表!$F$18)))))</f>
        <v>0</v>
      </c>
      <c r="AF155" s="12"/>
      <c r="AG155" s="8">
        <f>IF(AF155="",0,IF(AF155="優勝",現行XD用点数換算表!$B$19,IF(AF155="準優勝",現行XD用点数換算表!$C$19,IF(AF155="ベスト4",現行XD用点数換算表!$D$19,IF(AF155="ベスト8",現行XD用点数換算表!$E$19,現行XD用点数換算表!$F$19)))))</f>
        <v>0</v>
      </c>
      <c r="AH155" s="8">
        <f t="shared" si="5"/>
        <v>0</v>
      </c>
    </row>
    <row r="156" spans="1:34" ht="15" customHeight="1" x14ac:dyDescent="0.55000000000000004">
      <c r="A156" s="12"/>
      <c r="B156" s="12"/>
      <c r="C156" s="12"/>
      <c r="D156" s="12"/>
      <c r="E156" s="12"/>
      <c r="F156" s="12"/>
      <c r="G156" s="13">
        <f>IF(F156="",0,IF(F156="優勝",現行XD用点数換算表!$B$2,IF(F156="準優勝",現行XD用点数換算表!$C$2,IF(F156="ベスト4",現行XD用点数換算表!$D$2,現行XD用点数換算表!$E$2))))</f>
        <v>0</v>
      </c>
      <c r="H156" s="12"/>
      <c r="I156" s="8">
        <f>IF(H156="",0,IF(H156="優勝",現行XD用点数換算表!$B$3,IF(H156="準優勝",現行XD用点数換算表!$C$3,IF(H156="ベスト4",現行XD用点数換算表!$D$3,現行XD用点数換算表!$E$3))))</f>
        <v>0</v>
      </c>
      <c r="J156" s="12"/>
      <c r="K156" s="8">
        <f>IF(J156="",0,IF(J156="優勝",[5]現行XD用点数換算表!$B$4,IF(J156="準優勝",[5]現行XD用点数換算表!$C$4,IF(J156="ベスト4",[5]現行XD用点数換算表!$D$4,IF(J156="ベスト8",[5]現行XD用点数換算表!$E$4,IF(J156="ベスト16",[5]現行XD用点数換算表!$F$4,IF(J156="ベスト32",[5]現行XD用点数換算表!$G$4,"")))))))</f>
        <v>0</v>
      </c>
      <c r="L156" s="12"/>
      <c r="M156" s="8">
        <f>IF(L156="",0,IF(L156="優勝",現行XD用点数換算表!$B$5,IF(L156="準優勝",現行XD用点数換算表!$C$5,IF(L156="ベスト4",現行XD用点数換算表!$D$5,IF(L156="ベスト8",現行XD用点数換算表!$E$5,IF(L156="ベスト16",現行XD用点数換算表!$F$5,IF(L156="ベスト32",現行XD用点数換算表!$G$5,"")))))))</f>
        <v>0</v>
      </c>
      <c r="N156" s="12"/>
      <c r="O156" s="8">
        <f>IF(N156="",0,IF(N156="優勝",現行XD用点数換算表!$B$6,IF(N156="準優勝",現行XD用点数換算表!$C$6,IF(N156="ベスト4",現行XD用点数換算表!$D$6,IF(N156="ベスト8",現行XD用点数換算表!$E$6,IF(N156="ベスト16",現行XD用点数換算表!$F$6,IF(N156="ベスト32",現行XD用点数換算表!$G$6,"")))))))</f>
        <v>0</v>
      </c>
      <c r="P156" s="12"/>
      <c r="Q156" s="8">
        <f>IF(P156="",0,IF(P156="優勝",現行XD用点数換算表!$B$7,IF(P156="準優勝",現行XD用点数換算表!$C$7,IF(P156="ベスト4",現行XD用点数換算表!$D$7,IF(P156="ベスト8",現行XD用点数換算表!$E$7,現行XD用点数換算表!$F$7)))))</f>
        <v>0</v>
      </c>
      <c r="R156" s="12"/>
      <c r="S156" s="8">
        <f>IF(R156="",0,IF(R156="優勝",現行XD用点数換算表!$B$8,IF(R156="準優勝",現行XD用点数換算表!$C$8,IF(R156="ベスト4",現行XD用点数換算表!$D$8,IF(R156="ベスト8",現行XD用点数換算表!$E$8,現行XD用点数換算表!$F$8)))))</f>
        <v>0</v>
      </c>
      <c r="T156" s="12"/>
      <c r="U156" s="14">
        <f>IF(T156="",0,IF(T156="優勝",現行XD用点数換算表!$B$13,IF(T156="準優勝",現行XD用点数換算表!$C$13,IF(T156="ベスト4",現行XD用点数換算表!$D$13,現行XD用点数換算表!$E$13))))</f>
        <v>0</v>
      </c>
      <c r="V156" s="12"/>
      <c r="W156" s="8">
        <f>IF(V156="",0,IF(V156="優勝",現行XD用点数換算表!$B$14,IF(V156="準優勝",現行XD用点数換算表!$C$14,IF(V156="ベスト4",現行XD用点数換算表!$D$14,現行XD用点数換算表!$E$14))))</f>
        <v>0</v>
      </c>
      <c r="X156" s="12"/>
      <c r="Y156" s="8">
        <f>IF(X156="",0,IF(X156="優勝",[5]現行XD用点数換算表!$B$15,IF(X156="準優勝",[5]現行XD用点数換算表!$C$15,IF(X156="ベスト4",[5]現行XD用点数換算表!$D$15,IF(X156="ベスト8",[5]現行XD用点数換算表!$E$15,IF(X156="ベスト16",[5]現行XD用点数換算表!$F$15,IF(X156="ベスト32",[5]現行XD用点数換算表!$G$15,"")))))))</f>
        <v>0</v>
      </c>
      <c r="Z156" s="12"/>
      <c r="AA156" s="8">
        <f>IF(Z156="",0,IF(Z156="優勝",現行XD用点数換算表!$B$16,IF(Z156="準優勝",現行XD用点数換算表!$C$16,IF(Z156="ベスト4",現行XD用点数換算表!$D$16,IF(Z156="ベスト8",現行XD用点数換算表!$E$16,IF(Z156="ベスト16",現行XD用点数換算表!$F$16,IF(Z156="ベスト32",現行XD用点数換算表!$G$16,"")))))))</f>
        <v>0</v>
      </c>
      <c r="AB156" s="12"/>
      <c r="AC156" s="8">
        <f>IF(AB156="",0,IF(AB156="優勝",現行XD用点数換算表!$B$17,IF(AB156="準優勝",現行XD用点数換算表!$C$17,IF(AB156="ベスト4",現行XD用点数換算表!$D$17,IF(AB156="ベスト8",現行XD用点数換算表!$E$17,IF(AB156="ベスト16",現行XD用点数換算表!$F$17,IF(AB156="ベスト32",現行XD用点数換算表!$G$17,"")))))))</f>
        <v>0</v>
      </c>
      <c r="AD156" s="12"/>
      <c r="AE156" s="8">
        <f>IF(AD156="",0,IF(AD156="優勝",現行XD用点数換算表!$B$18,IF(AD156="準優勝",現行XD用点数換算表!$C$18,IF(AD156="ベスト4",現行XD用点数換算表!$D$18,IF(AD156="ベスト8",現行XD用点数換算表!$E$18,現行XD用点数換算表!$F$18)))))</f>
        <v>0</v>
      </c>
      <c r="AF156" s="12"/>
      <c r="AG156" s="8">
        <f>IF(AF156="",0,IF(AF156="優勝",現行XD用点数換算表!$B$19,IF(AF156="準優勝",現行XD用点数換算表!$C$19,IF(AF156="ベスト4",現行XD用点数換算表!$D$19,IF(AF156="ベスト8",現行XD用点数換算表!$E$19,現行XD用点数換算表!$F$19)))))</f>
        <v>0</v>
      </c>
      <c r="AH156" s="8">
        <f t="shared" si="5"/>
        <v>0</v>
      </c>
    </row>
    <row r="157" spans="1:34" ht="15" customHeight="1" x14ac:dyDescent="0.55000000000000004">
      <c r="A157" s="12"/>
      <c r="B157" s="12"/>
      <c r="C157" s="12"/>
      <c r="D157" s="12"/>
      <c r="E157" s="12"/>
      <c r="F157" s="12"/>
      <c r="G157" s="13">
        <f>IF(F157="",0,IF(F157="優勝",現行XD用点数換算表!$B$2,IF(F157="準優勝",現行XD用点数換算表!$C$2,IF(F157="ベスト4",現行XD用点数換算表!$D$2,現行XD用点数換算表!$E$2))))</f>
        <v>0</v>
      </c>
      <c r="H157" s="12"/>
      <c r="I157" s="8">
        <f>IF(H157="",0,IF(H157="優勝",現行XD用点数換算表!$B$3,IF(H157="準優勝",現行XD用点数換算表!$C$3,IF(H157="ベスト4",現行XD用点数換算表!$D$3,現行XD用点数換算表!$E$3))))</f>
        <v>0</v>
      </c>
      <c r="J157" s="12"/>
      <c r="K157" s="8">
        <f>IF(J157="",0,IF(J157="優勝",[5]現行XD用点数換算表!$B$4,IF(J157="準優勝",[5]現行XD用点数換算表!$C$4,IF(J157="ベスト4",[5]現行XD用点数換算表!$D$4,IF(J157="ベスト8",[5]現行XD用点数換算表!$E$4,IF(J157="ベスト16",[5]現行XD用点数換算表!$F$4,IF(J157="ベスト32",[5]現行XD用点数換算表!$G$4,"")))))))</f>
        <v>0</v>
      </c>
      <c r="L157" s="12"/>
      <c r="M157" s="8">
        <f>IF(L157="",0,IF(L157="優勝",現行XD用点数換算表!$B$5,IF(L157="準優勝",現行XD用点数換算表!$C$5,IF(L157="ベスト4",現行XD用点数換算表!$D$5,IF(L157="ベスト8",現行XD用点数換算表!$E$5,IF(L157="ベスト16",現行XD用点数換算表!$F$5,IF(L157="ベスト32",現行XD用点数換算表!$G$5,"")))))))</f>
        <v>0</v>
      </c>
      <c r="N157" s="12"/>
      <c r="O157" s="8">
        <f>IF(N157="",0,IF(N157="優勝",現行XD用点数換算表!$B$6,IF(N157="準優勝",現行XD用点数換算表!$C$6,IF(N157="ベスト4",現行XD用点数換算表!$D$6,IF(N157="ベスト8",現行XD用点数換算表!$E$6,IF(N157="ベスト16",現行XD用点数換算表!$F$6,IF(N157="ベスト32",現行XD用点数換算表!$G$6,"")))))))</f>
        <v>0</v>
      </c>
      <c r="P157" s="12"/>
      <c r="Q157" s="8">
        <f>IF(P157="",0,IF(P157="優勝",現行XD用点数換算表!$B$7,IF(P157="準優勝",現行XD用点数換算表!$C$7,IF(P157="ベスト4",現行XD用点数換算表!$D$7,IF(P157="ベスト8",現行XD用点数換算表!$E$7,現行XD用点数換算表!$F$7)))))</f>
        <v>0</v>
      </c>
      <c r="R157" s="12"/>
      <c r="S157" s="8">
        <f>IF(R157="",0,IF(R157="優勝",現行XD用点数換算表!$B$8,IF(R157="準優勝",現行XD用点数換算表!$C$8,IF(R157="ベスト4",現行XD用点数換算表!$D$8,IF(R157="ベスト8",現行XD用点数換算表!$E$8,現行XD用点数換算表!$F$8)))))</f>
        <v>0</v>
      </c>
      <c r="T157" s="12"/>
      <c r="U157" s="14">
        <f>IF(T157="",0,IF(T157="優勝",現行XD用点数換算表!$B$13,IF(T157="準優勝",現行XD用点数換算表!$C$13,IF(T157="ベスト4",現行XD用点数換算表!$D$13,現行XD用点数換算表!$E$13))))</f>
        <v>0</v>
      </c>
      <c r="V157" s="12"/>
      <c r="W157" s="8">
        <f>IF(V157="",0,IF(V157="優勝",現行XD用点数換算表!$B$14,IF(V157="準優勝",現行XD用点数換算表!$C$14,IF(V157="ベスト4",現行XD用点数換算表!$D$14,現行XD用点数換算表!$E$14))))</f>
        <v>0</v>
      </c>
      <c r="X157" s="12"/>
      <c r="Y157" s="8">
        <f>IF(X157="",0,IF(X157="優勝",[5]現行XD用点数換算表!$B$15,IF(X157="準優勝",[5]現行XD用点数換算表!$C$15,IF(X157="ベスト4",[5]現行XD用点数換算表!$D$15,IF(X157="ベスト8",[5]現行XD用点数換算表!$E$15,IF(X157="ベスト16",[5]現行XD用点数換算表!$F$15,IF(X157="ベスト32",[5]現行XD用点数換算表!$G$15,"")))))))</f>
        <v>0</v>
      </c>
      <c r="Z157" s="12"/>
      <c r="AA157" s="8">
        <f>IF(Z157="",0,IF(Z157="優勝",現行XD用点数換算表!$B$16,IF(Z157="準優勝",現行XD用点数換算表!$C$16,IF(Z157="ベスト4",現行XD用点数換算表!$D$16,IF(Z157="ベスト8",現行XD用点数換算表!$E$16,IF(Z157="ベスト16",現行XD用点数換算表!$F$16,IF(Z157="ベスト32",現行XD用点数換算表!$G$16,"")))))))</f>
        <v>0</v>
      </c>
      <c r="AB157" s="12"/>
      <c r="AC157" s="8">
        <f>IF(AB157="",0,IF(AB157="優勝",現行XD用点数換算表!$B$17,IF(AB157="準優勝",現行XD用点数換算表!$C$17,IF(AB157="ベスト4",現行XD用点数換算表!$D$17,IF(AB157="ベスト8",現行XD用点数換算表!$E$17,IF(AB157="ベスト16",現行XD用点数換算表!$F$17,IF(AB157="ベスト32",現行XD用点数換算表!$G$17,"")))))))</f>
        <v>0</v>
      </c>
      <c r="AD157" s="12"/>
      <c r="AE157" s="8">
        <f>IF(AD157="",0,IF(AD157="優勝",現行XD用点数換算表!$B$18,IF(AD157="準優勝",現行XD用点数換算表!$C$18,IF(AD157="ベスト4",現行XD用点数換算表!$D$18,IF(AD157="ベスト8",現行XD用点数換算表!$E$18,現行XD用点数換算表!$F$18)))))</f>
        <v>0</v>
      </c>
      <c r="AF157" s="12"/>
      <c r="AG157" s="8">
        <f>IF(AF157="",0,IF(AF157="優勝",現行XD用点数換算表!$B$19,IF(AF157="準優勝",現行XD用点数換算表!$C$19,IF(AF157="ベスト4",現行XD用点数換算表!$D$19,IF(AF157="ベスト8",現行XD用点数換算表!$E$19,現行XD用点数換算表!$F$19)))))</f>
        <v>0</v>
      </c>
      <c r="AH157" s="8">
        <f t="shared" si="5"/>
        <v>0</v>
      </c>
    </row>
    <row r="158" spans="1:34" ht="15" customHeight="1" x14ac:dyDescent="0.55000000000000004">
      <c r="A158" s="12"/>
      <c r="B158" s="12"/>
      <c r="C158" s="12"/>
      <c r="D158" s="12"/>
      <c r="E158" s="12"/>
      <c r="F158" s="12"/>
      <c r="G158" s="13">
        <f>IF(F158="",0,IF(F158="優勝",現行XD用点数換算表!$B$2,IF(F158="準優勝",現行XD用点数換算表!$C$2,IF(F158="ベスト4",現行XD用点数換算表!$D$2,現行XD用点数換算表!$E$2))))</f>
        <v>0</v>
      </c>
      <c r="H158" s="12"/>
      <c r="I158" s="8">
        <f>IF(H158="",0,IF(H158="優勝",現行XD用点数換算表!$B$3,IF(H158="準優勝",現行XD用点数換算表!$C$3,IF(H158="ベスト4",現行XD用点数換算表!$D$3,現行XD用点数換算表!$E$3))))</f>
        <v>0</v>
      </c>
      <c r="J158" s="12"/>
      <c r="K158" s="8">
        <f>IF(J158="",0,IF(J158="優勝",[5]現行XD用点数換算表!$B$4,IF(J158="準優勝",[5]現行XD用点数換算表!$C$4,IF(J158="ベスト4",[5]現行XD用点数換算表!$D$4,IF(J158="ベスト8",[5]現行XD用点数換算表!$E$4,IF(J158="ベスト16",[5]現行XD用点数換算表!$F$4,IF(J158="ベスト32",[5]現行XD用点数換算表!$G$4,"")))))))</f>
        <v>0</v>
      </c>
      <c r="L158" s="12"/>
      <c r="M158" s="8">
        <f>IF(L158="",0,IF(L158="優勝",現行XD用点数換算表!$B$5,IF(L158="準優勝",現行XD用点数換算表!$C$5,IF(L158="ベスト4",現行XD用点数換算表!$D$5,IF(L158="ベスト8",現行XD用点数換算表!$E$5,IF(L158="ベスト16",現行XD用点数換算表!$F$5,IF(L158="ベスト32",現行XD用点数換算表!$G$5,"")))))))</f>
        <v>0</v>
      </c>
      <c r="N158" s="12"/>
      <c r="O158" s="8">
        <f>IF(N158="",0,IF(N158="優勝",現行XD用点数換算表!$B$6,IF(N158="準優勝",現行XD用点数換算表!$C$6,IF(N158="ベスト4",現行XD用点数換算表!$D$6,IF(N158="ベスト8",現行XD用点数換算表!$E$6,IF(N158="ベスト16",現行XD用点数換算表!$F$6,IF(N158="ベスト32",現行XD用点数換算表!$G$6,"")))))))</f>
        <v>0</v>
      </c>
      <c r="P158" s="12"/>
      <c r="Q158" s="8">
        <f>IF(P158="",0,IF(P158="優勝",現行XD用点数換算表!$B$7,IF(P158="準優勝",現行XD用点数換算表!$C$7,IF(P158="ベスト4",現行XD用点数換算表!$D$7,IF(P158="ベスト8",現行XD用点数換算表!$E$7,現行XD用点数換算表!$F$7)))))</f>
        <v>0</v>
      </c>
      <c r="R158" s="12"/>
      <c r="S158" s="8">
        <f>IF(R158="",0,IF(R158="優勝",現行XD用点数換算表!$B$8,IF(R158="準優勝",現行XD用点数換算表!$C$8,IF(R158="ベスト4",現行XD用点数換算表!$D$8,IF(R158="ベスト8",現行XD用点数換算表!$E$8,現行XD用点数換算表!$F$8)))))</f>
        <v>0</v>
      </c>
      <c r="T158" s="12"/>
      <c r="U158" s="14">
        <f>IF(T158="",0,IF(T158="優勝",現行XD用点数換算表!$B$13,IF(T158="準優勝",現行XD用点数換算表!$C$13,IF(T158="ベスト4",現行XD用点数換算表!$D$13,現行XD用点数換算表!$E$13))))</f>
        <v>0</v>
      </c>
      <c r="V158" s="12"/>
      <c r="W158" s="8">
        <f>IF(V158="",0,IF(V158="優勝",現行XD用点数換算表!$B$14,IF(V158="準優勝",現行XD用点数換算表!$C$14,IF(V158="ベスト4",現行XD用点数換算表!$D$14,現行XD用点数換算表!$E$14))))</f>
        <v>0</v>
      </c>
      <c r="X158" s="12"/>
      <c r="Y158" s="8">
        <f>IF(X158="",0,IF(X158="優勝",[5]現行XD用点数換算表!$B$15,IF(X158="準優勝",[5]現行XD用点数換算表!$C$15,IF(X158="ベスト4",[5]現行XD用点数換算表!$D$15,IF(X158="ベスト8",[5]現行XD用点数換算表!$E$15,IF(X158="ベスト16",[5]現行XD用点数換算表!$F$15,IF(X158="ベスト32",[5]現行XD用点数換算表!$G$15,"")))))))</f>
        <v>0</v>
      </c>
      <c r="Z158" s="12"/>
      <c r="AA158" s="8">
        <f>IF(Z158="",0,IF(Z158="優勝",現行XD用点数換算表!$B$16,IF(Z158="準優勝",現行XD用点数換算表!$C$16,IF(Z158="ベスト4",現行XD用点数換算表!$D$16,IF(Z158="ベスト8",現行XD用点数換算表!$E$16,IF(Z158="ベスト16",現行XD用点数換算表!$F$16,IF(Z158="ベスト32",現行XD用点数換算表!$G$16,"")))))))</f>
        <v>0</v>
      </c>
      <c r="AB158" s="12"/>
      <c r="AC158" s="8">
        <f>IF(AB158="",0,IF(AB158="優勝",現行XD用点数換算表!$B$17,IF(AB158="準優勝",現行XD用点数換算表!$C$17,IF(AB158="ベスト4",現行XD用点数換算表!$D$17,IF(AB158="ベスト8",現行XD用点数換算表!$E$17,IF(AB158="ベスト16",現行XD用点数換算表!$F$17,IF(AB158="ベスト32",現行XD用点数換算表!$G$17,"")))))))</f>
        <v>0</v>
      </c>
      <c r="AD158" s="12"/>
      <c r="AE158" s="8">
        <f>IF(AD158="",0,IF(AD158="優勝",現行XD用点数換算表!$B$18,IF(AD158="準優勝",現行XD用点数換算表!$C$18,IF(AD158="ベスト4",現行XD用点数換算表!$D$18,IF(AD158="ベスト8",現行XD用点数換算表!$E$18,現行XD用点数換算表!$F$18)))))</f>
        <v>0</v>
      </c>
      <c r="AF158" s="12"/>
      <c r="AG158" s="8">
        <f>IF(AF158="",0,IF(AF158="優勝",現行XD用点数換算表!$B$19,IF(AF158="準優勝",現行XD用点数換算表!$C$19,IF(AF158="ベスト4",現行XD用点数換算表!$D$19,IF(AF158="ベスト8",現行XD用点数換算表!$E$19,現行XD用点数換算表!$F$19)))))</f>
        <v>0</v>
      </c>
      <c r="AH158" s="8">
        <f t="shared" si="5"/>
        <v>0</v>
      </c>
    </row>
    <row r="159" spans="1:34" ht="15" customHeight="1" x14ac:dyDescent="0.55000000000000004">
      <c r="A159" s="12"/>
      <c r="B159" s="12"/>
      <c r="C159" s="12"/>
      <c r="D159" s="12"/>
      <c r="E159" s="12"/>
      <c r="F159" s="12"/>
      <c r="G159" s="13">
        <f>IF(F159="",0,IF(F159="優勝",現行XD用点数換算表!$B$2,IF(F159="準優勝",現行XD用点数換算表!$C$2,IF(F159="ベスト4",現行XD用点数換算表!$D$2,現行XD用点数換算表!$E$2))))</f>
        <v>0</v>
      </c>
      <c r="H159" s="12"/>
      <c r="I159" s="8">
        <f>IF(H159="",0,IF(H159="優勝",現行XD用点数換算表!$B$3,IF(H159="準優勝",現行XD用点数換算表!$C$3,IF(H159="ベスト4",現行XD用点数換算表!$D$3,現行XD用点数換算表!$E$3))))</f>
        <v>0</v>
      </c>
      <c r="J159" s="12"/>
      <c r="K159" s="8">
        <f>IF(J159="",0,IF(J159="優勝",[5]現行XD用点数換算表!$B$4,IF(J159="準優勝",[5]現行XD用点数換算表!$C$4,IF(J159="ベスト4",[5]現行XD用点数換算表!$D$4,IF(J159="ベスト8",[5]現行XD用点数換算表!$E$4,IF(J159="ベスト16",[5]現行XD用点数換算表!$F$4,IF(J159="ベスト32",[5]現行XD用点数換算表!$G$4,"")))))))</f>
        <v>0</v>
      </c>
      <c r="L159" s="12"/>
      <c r="M159" s="8">
        <f>IF(L159="",0,IF(L159="優勝",現行XD用点数換算表!$B$5,IF(L159="準優勝",現行XD用点数換算表!$C$5,IF(L159="ベスト4",現行XD用点数換算表!$D$5,IF(L159="ベスト8",現行XD用点数換算表!$E$5,IF(L159="ベスト16",現行XD用点数換算表!$F$5,IF(L159="ベスト32",現行XD用点数換算表!$G$5,"")))))))</f>
        <v>0</v>
      </c>
      <c r="N159" s="12"/>
      <c r="O159" s="8">
        <f>IF(N159="",0,IF(N159="優勝",現行XD用点数換算表!$B$6,IF(N159="準優勝",現行XD用点数換算表!$C$6,IF(N159="ベスト4",現行XD用点数換算表!$D$6,IF(N159="ベスト8",現行XD用点数換算表!$E$6,IF(N159="ベスト16",現行XD用点数換算表!$F$6,IF(N159="ベスト32",現行XD用点数換算表!$G$6,"")))))))</f>
        <v>0</v>
      </c>
      <c r="P159" s="12"/>
      <c r="Q159" s="8">
        <f>IF(P159="",0,IF(P159="優勝",現行XD用点数換算表!$B$7,IF(P159="準優勝",現行XD用点数換算表!$C$7,IF(P159="ベスト4",現行XD用点数換算表!$D$7,IF(P159="ベスト8",現行XD用点数換算表!$E$7,現行XD用点数換算表!$F$7)))))</f>
        <v>0</v>
      </c>
      <c r="R159" s="12"/>
      <c r="S159" s="8">
        <f>IF(R159="",0,IF(R159="優勝",現行XD用点数換算表!$B$8,IF(R159="準優勝",現行XD用点数換算表!$C$8,IF(R159="ベスト4",現行XD用点数換算表!$D$8,IF(R159="ベスト8",現行XD用点数換算表!$E$8,現行XD用点数換算表!$F$8)))))</f>
        <v>0</v>
      </c>
      <c r="T159" s="12"/>
      <c r="U159" s="14">
        <f>IF(T159="",0,IF(T159="優勝",現行XD用点数換算表!$B$13,IF(T159="準優勝",現行XD用点数換算表!$C$13,IF(T159="ベスト4",現行XD用点数換算表!$D$13,現行XD用点数換算表!$E$13))))</f>
        <v>0</v>
      </c>
      <c r="V159" s="12"/>
      <c r="W159" s="8">
        <f>IF(V159="",0,IF(V159="優勝",現行XD用点数換算表!$B$14,IF(V159="準優勝",現行XD用点数換算表!$C$14,IF(V159="ベスト4",現行XD用点数換算表!$D$14,現行XD用点数換算表!$E$14))))</f>
        <v>0</v>
      </c>
      <c r="X159" s="12"/>
      <c r="Y159" s="8">
        <f>IF(X159="",0,IF(X159="優勝",[5]現行XD用点数換算表!$B$15,IF(X159="準優勝",[5]現行XD用点数換算表!$C$15,IF(X159="ベスト4",[5]現行XD用点数換算表!$D$15,IF(X159="ベスト8",[5]現行XD用点数換算表!$E$15,IF(X159="ベスト16",[5]現行XD用点数換算表!$F$15,IF(X159="ベスト32",[5]現行XD用点数換算表!$G$15,"")))))))</f>
        <v>0</v>
      </c>
      <c r="Z159" s="12"/>
      <c r="AA159" s="8">
        <f>IF(Z159="",0,IF(Z159="優勝",現行XD用点数換算表!$B$16,IF(Z159="準優勝",現行XD用点数換算表!$C$16,IF(Z159="ベスト4",現行XD用点数換算表!$D$16,IF(Z159="ベスト8",現行XD用点数換算表!$E$16,IF(Z159="ベスト16",現行XD用点数換算表!$F$16,IF(Z159="ベスト32",現行XD用点数換算表!$G$16,"")))))))</f>
        <v>0</v>
      </c>
      <c r="AB159" s="12"/>
      <c r="AC159" s="8">
        <f>IF(AB159="",0,IF(AB159="優勝",現行XD用点数換算表!$B$17,IF(AB159="準優勝",現行XD用点数換算表!$C$17,IF(AB159="ベスト4",現行XD用点数換算表!$D$17,IF(AB159="ベスト8",現行XD用点数換算表!$E$17,IF(AB159="ベスト16",現行XD用点数換算表!$F$17,IF(AB159="ベスト32",現行XD用点数換算表!$G$17,"")))))))</f>
        <v>0</v>
      </c>
      <c r="AD159" s="12"/>
      <c r="AE159" s="8">
        <f>IF(AD159="",0,IF(AD159="優勝",現行XD用点数換算表!$B$18,IF(AD159="準優勝",現行XD用点数換算表!$C$18,IF(AD159="ベスト4",現行XD用点数換算表!$D$18,IF(AD159="ベスト8",現行XD用点数換算表!$E$18,現行XD用点数換算表!$F$18)))))</f>
        <v>0</v>
      </c>
      <c r="AF159" s="12"/>
      <c r="AG159" s="8">
        <f>IF(AF159="",0,IF(AF159="優勝",現行XD用点数換算表!$B$19,IF(AF159="準優勝",現行XD用点数換算表!$C$19,IF(AF159="ベスト4",現行XD用点数換算表!$D$19,IF(AF159="ベスト8",現行XD用点数換算表!$E$19,現行XD用点数換算表!$F$19)))))</f>
        <v>0</v>
      </c>
      <c r="AH159" s="8">
        <f t="shared" si="5"/>
        <v>0</v>
      </c>
    </row>
    <row r="160" spans="1:34" ht="15" customHeight="1" x14ac:dyDescent="0.55000000000000004">
      <c r="A160" s="12"/>
      <c r="B160" s="12"/>
      <c r="C160" s="12"/>
      <c r="D160" s="12"/>
      <c r="E160" s="12"/>
      <c r="F160" s="12"/>
      <c r="G160" s="13">
        <f>IF(F160="",0,IF(F160="優勝",現行XD用点数換算表!$B$2,IF(F160="準優勝",現行XD用点数換算表!$C$2,IF(F160="ベスト4",現行XD用点数換算表!$D$2,現行XD用点数換算表!$E$2))))</f>
        <v>0</v>
      </c>
      <c r="H160" s="12"/>
      <c r="I160" s="8">
        <f>IF(H160="",0,IF(H160="優勝",現行XD用点数換算表!$B$3,IF(H160="準優勝",現行XD用点数換算表!$C$3,IF(H160="ベスト4",現行XD用点数換算表!$D$3,現行XD用点数換算表!$E$3))))</f>
        <v>0</v>
      </c>
      <c r="J160" s="12"/>
      <c r="K160" s="8">
        <f>IF(J160="",0,IF(J160="優勝",[5]現行XD用点数換算表!$B$4,IF(J160="準優勝",[5]現行XD用点数換算表!$C$4,IF(J160="ベスト4",[5]現行XD用点数換算表!$D$4,IF(J160="ベスト8",[5]現行XD用点数換算表!$E$4,IF(J160="ベスト16",[5]現行XD用点数換算表!$F$4,IF(J160="ベスト32",[5]現行XD用点数換算表!$G$4,"")))))))</f>
        <v>0</v>
      </c>
      <c r="L160" s="12"/>
      <c r="M160" s="8">
        <f>IF(L160="",0,IF(L160="優勝",現行XD用点数換算表!$B$5,IF(L160="準優勝",現行XD用点数換算表!$C$5,IF(L160="ベスト4",現行XD用点数換算表!$D$5,IF(L160="ベスト8",現行XD用点数換算表!$E$5,IF(L160="ベスト16",現行XD用点数換算表!$F$5,IF(L160="ベスト32",現行XD用点数換算表!$G$5,"")))))))</f>
        <v>0</v>
      </c>
      <c r="N160" s="12"/>
      <c r="O160" s="8">
        <f>IF(N160="",0,IF(N160="優勝",現行XD用点数換算表!$B$6,IF(N160="準優勝",現行XD用点数換算表!$C$6,IF(N160="ベスト4",現行XD用点数換算表!$D$6,IF(N160="ベスト8",現行XD用点数換算表!$E$6,IF(N160="ベスト16",現行XD用点数換算表!$F$6,IF(N160="ベスト32",現行XD用点数換算表!$G$6,"")))))))</f>
        <v>0</v>
      </c>
      <c r="P160" s="12"/>
      <c r="Q160" s="8">
        <f>IF(P160="",0,IF(P160="優勝",現行XD用点数換算表!$B$7,IF(P160="準優勝",現行XD用点数換算表!$C$7,IF(P160="ベスト4",現行XD用点数換算表!$D$7,IF(P160="ベスト8",現行XD用点数換算表!$E$7,現行XD用点数換算表!$F$7)))))</f>
        <v>0</v>
      </c>
      <c r="R160" s="12"/>
      <c r="S160" s="8">
        <f>IF(R160="",0,IF(R160="優勝",現行XD用点数換算表!$B$8,IF(R160="準優勝",現行XD用点数換算表!$C$8,IF(R160="ベスト4",現行XD用点数換算表!$D$8,IF(R160="ベスト8",現行XD用点数換算表!$E$8,現行XD用点数換算表!$F$8)))))</f>
        <v>0</v>
      </c>
      <c r="T160" s="12"/>
      <c r="U160" s="14">
        <f>IF(T160="",0,IF(T160="優勝",現行XD用点数換算表!$B$13,IF(T160="準優勝",現行XD用点数換算表!$C$13,IF(T160="ベスト4",現行XD用点数換算表!$D$13,現行XD用点数換算表!$E$13))))</f>
        <v>0</v>
      </c>
      <c r="V160" s="12"/>
      <c r="W160" s="8">
        <f>IF(V160="",0,IF(V160="優勝",現行XD用点数換算表!$B$14,IF(V160="準優勝",現行XD用点数換算表!$C$14,IF(V160="ベスト4",現行XD用点数換算表!$D$14,現行XD用点数換算表!$E$14))))</f>
        <v>0</v>
      </c>
      <c r="X160" s="12"/>
      <c r="Y160" s="8">
        <f>IF(X160="",0,IF(X160="優勝",[5]現行XD用点数換算表!$B$15,IF(X160="準優勝",[5]現行XD用点数換算表!$C$15,IF(X160="ベスト4",[5]現行XD用点数換算表!$D$15,IF(X160="ベスト8",[5]現行XD用点数換算表!$E$15,IF(X160="ベスト16",[5]現行XD用点数換算表!$F$15,IF(X160="ベスト32",[5]現行XD用点数換算表!$G$15,"")))))))</f>
        <v>0</v>
      </c>
      <c r="Z160" s="12"/>
      <c r="AA160" s="8">
        <f>IF(Z160="",0,IF(Z160="優勝",現行XD用点数換算表!$B$16,IF(Z160="準優勝",現行XD用点数換算表!$C$16,IF(Z160="ベスト4",現行XD用点数換算表!$D$16,IF(Z160="ベスト8",現行XD用点数換算表!$E$16,IF(Z160="ベスト16",現行XD用点数換算表!$F$16,IF(Z160="ベスト32",現行XD用点数換算表!$G$16,"")))))))</f>
        <v>0</v>
      </c>
      <c r="AB160" s="12"/>
      <c r="AC160" s="8">
        <f>IF(AB160="",0,IF(AB160="優勝",現行XD用点数換算表!$B$17,IF(AB160="準優勝",現行XD用点数換算表!$C$17,IF(AB160="ベスト4",現行XD用点数換算表!$D$17,IF(AB160="ベスト8",現行XD用点数換算表!$E$17,IF(AB160="ベスト16",現行XD用点数換算表!$F$17,IF(AB160="ベスト32",現行XD用点数換算表!$G$17,"")))))))</f>
        <v>0</v>
      </c>
      <c r="AD160" s="12"/>
      <c r="AE160" s="8">
        <f>IF(AD160="",0,IF(AD160="優勝",現行XD用点数換算表!$B$18,IF(AD160="準優勝",現行XD用点数換算表!$C$18,IF(AD160="ベスト4",現行XD用点数換算表!$D$18,IF(AD160="ベスト8",現行XD用点数換算表!$E$18,現行XD用点数換算表!$F$18)))))</f>
        <v>0</v>
      </c>
      <c r="AF160" s="12"/>
      <c r="AG160" s="8">
        <f>IF(AF160="",0,IF(AF160="優勝",現行XD用点数換算表!$B$19,IF(AF160="準優勝",現行XD用点数換算表!$C$19,IF(AF160="ベスト4",現行XD用点数換算表!$D$19,IF(AF160="ベスト8",現行XD用点数換算表!$E$19,現行XD用点数換算表!$F$19)))))</f>
        <v>0</v>
      </c>
      <c r="AH160" s="8">
        <f t="shared" si="5"/>
        <v>0</v>
      </c>
    </row>
    <row r="161" spans="1:34" ht="15" customHeight="1" x14ac:dyDescent="0.55000000000000004">
      <c r="A161" s="12"/>
      <c r="B161" s="12"/>
      <c r="C161" s="12"/>
      <c r="D161" s="12"/>
      <c r="E161" s="12"/>
      <c r="F161" s="12"/>
      <c r="G161" s="13">
        <f>IF(F161="",0,IF(F161="優勝",現行XD用点数換算表!$B$2,IF(F161="準優勝",現行XD用点数換算表!$C$2,IF(F161="ベスト4",現行XD用点数換算表!$D$2,現行XD用点数換算表!$E$2))))</f>
        <v>0</v>
      </c>
      <c r="H161" s="12"/>
      <c r="I161" s="8">
        <f>IF(H161="",0,IF(H161="優勝",現行XD用点数換算表!$B$3,IF(H161="準優勝",現行XD用点数換算表!$C$3,IF(H161="ベスト4",現行XD用点数換算表!$D$3,現行XD用点数換算表!$E$3))))</f>
        <v>0</v>
      </c>
      <c r="J161" s="12"/>
      <c r="K161" s="8">
        <f>IF(J161="",0,IF(J161="優勝",[5]現行XD用点数換算表!$B$4,IF(J161="準優勝",[5]現行XD用点数換算表!$C$4,IF(J161="ベスト4",[5]現行XD用点数換算表!$D$4,IF(J161="ベスト8",[5]現行XD用点数換算表!$E$4,IF(J161="ベスト16",[5]現行XD用点数換算表!$F$4,IF(J161="ベスト32",[5]現行XD用点数換算表!$G$4,"")))))))</f>
        <v>0</v>
      </c>
      <c r="L161" s="12"/>
      <c r="M161" s="8">
        <f>IF(L161="",0,IF(L161="優勝",現行XD用点数換算表!$B$5,IF(L161="準優勝",現行XD用点数換算表!$C$5,IF(L161="ベスト4",現行XD用点数換算表!$D$5,IF(L161="ベスト8",現行XD用点数換算表!$E$5,IF(L161="ベスト16",現行XD用点数換算表!$F$5,IF(L161="ベスト32",現行XD用点数換算表!$G$5,"")))))))</f>
        <v>0</v>
      </c>
      <c r="N161" s="12"/>
      <c r="O161" s="8">
        <f>IF(N161="",0,IF(N161="優勝",現行XD用点数換算表!$B$6,IF(N161="準優勝",現行XD用点数換算表!$C$6,IF(N161="ベスト4",現行XD用点数換算表!$D$6,IF(N161="ベスト8",現行XD用点数換算表!$E$6,IF(N161="ベスト16",現行XD用点数換算表!$F$6,IF(N161="ベスト32",現行XD用点数換算表!$G$6,"")))))))</f>
        <v>0</v>
      </c>
      <c r="P161" s="12"/>
      <c r="Q161" s="8">
        <f>IF(P161="",0,IF(P161="優勝",現行XD用点数換算表!$B$7,IF(P161="準優勝",現行XD用点数換算表!$C$7,IF(P161="ベスト4",現行XD用点数換算表!$D$7,IF(P161="ベスト8",現行XD用点数換算表!$E$7,現行XD用点数換算表!$F$7)))))</f>
        <v>0</v>
      </c>
      <c r="R161" s="12"/>
      <c r="S161" s="8">
        <f>IF(R161="",0,IF(R161="優勝",現行XD用点数換算表!$B$8,IF(R161="準優勝",現行XD用点数換算表!$C$8,IF(R161="ベスト4",現行XD用点数換算表!$D$8,IF(R161="ベスト8",現行XD用点数換算表!$E$8,現行XD用点数換算表!$F$8)))))</f>
        <v>0</v>
      </c>
      <c r="T161" s="12"/>
      <c r="U161" s="14">
        <f>IF(T161="",0,IF(T161="優勝",現行XD用点数換算表!$B$13,IF(T161="準優勝",現行XD用点数換算表!$C$13,IF(T161="ベスト4",現行XD用点数換算表!$D$13,現行XD用点数換算表!$E$13))))</f>
        <v>0</v>
      </c>
      <c r="V161" s="12"/>
      <c r="W161" s="8">
        <f>IF(V161="",0,IF(V161="優勝",現行XD用点数換算表!$B$14,IF(V161="準優勝",現行XD用点数換算表!$C$14,IF(V161="ベスト4",現行XD用点数換算表!$D$14,現行XD用点数換算表!$E$14))))</f>
        <v>0</v>
      </c>
      <c r="X161" s="12"/>
      <c r="Y161" s="8">
        <f>IF(X161="",0,IF(X161="優勝",[5]現行XD用点数換算表!$B$15,IF(X161="準優勝",[5]現行XD用点数換算表!$C$15,IF(X161="ベスト4",[5]現行XD用点数換算表!$D$15,IF(X161="ベスト8",[5]現行XD用点数換算表!$E$15,IF(X161="ベスト16",[5]現行XD用点数換算表!$F$15,IF(X161="ベスト32",[5]現行XD用点数換算表!$G$15,"")))))))</f>
        <v>0</v>
      </c>
      <c r="Z161" s="12"/>
      <c r="AA161" s="8">
        <f>IF(Z161="",0,IF(Z161="優勝",現行XD用点数換算表!$B$16,IF(Z161="準優勝",現行XD用点数換算表!$C$16,IF(Z161="ベスト4",現行XD用点数換算表!$D$16,IF(Z161="ベスト8",現行XD用点数換算表!$E$16,IF(Z161="ベスト16",現行XD用点数換算表!$F$16,IF(Z161="ベスト32",現行XD用点数換算表!$G$16,"")))))))</f>
        <v>0</v>
      </c>
      <c r="AB161" s="12"/>
      <c r="AC161" s="8">
        <f>IF(AB161="",0,IF(AB161="優勝",現行XD用点数換算表!$B$17,IF(AB161="準優勝",現行XD用点数換算表!$C$17,IF(AB161="ベスト4",現行XD用点数換算表!$D$17,IF(AB161="ベスト8",現行XD用点数換算表!$E$17,IF(AB161="ベスト16",現行XD用点数換算表!$F$17,IF(AB161="ベスト32",現行XD用点数換算表!$G$17,"")))))))</f>
        <v>0</v>
      </c>
      <c r="AD161" s="12"/>
      <c r="AE161" s="8">
        <f>IF(AD161="",0,IF(AD161="優勝",現行XD用点数換算表!$B$18,IF(AD161="準優勝",現行XD用点数換算表!$C$18,IF(AD161="ベスト4",現行XD用点数換算表!$D$18,IF(AD161="ベスト8",現行XD用点数換算表!$E$18,現行XD用点数換算表!$F$18)))))</f>
        <v>0</v>
      </c>
      <c r="AF161" s="12"/>
      <c r="AG161" s="8">
        <f>IF(AF161="",0,IF(AF161="優勝",現行XD用点数換算表!$B$19,IF(AF161="準優勝",現行XD用点数換算表!$C$19,IF(AF161="ベスト4",現行XD用点数換算表!$D$19,IF(AF161="ベスト8",現行XD用点数換算表!$E$19,現行XD用点数換算表!$F$19)))))</f>
        <v>0</v>
      </c>
      <c r="AH161" s="8">
        <f t="shared" si="5"/>
        <v>0</v>
      </c>
    </row>
    <row r="162" spans="1:34" ht="15" customHeight="1" x14ac:dyDescent="0.55000000000000004">
      <c r="A162" s="12"/>
      <c r="B162" s="12"/>
      <c r="C162" s="12"/>
      <c r="D162" s="12"/>
      <c r="E162" s="12"/>
      <c r="F162" s="12"/>
      <c r="G162" s="13">
        <f>IF(F162="",0,IF(F162="優勝",現行XD用点数換算表!$B$2,IF(F162="準優勝",現行XD用点数換算表!$C$2,IF(F162="ベスト4",現行XD用点数換算表!$D$2,現行XD用点数換算表!$E$2))))</f>
        <v>0</v>
      </c>
      <c r="H162" s="12"/>
      <c r="I162" s="8">
        <f>IF(H162="",0,IF(H162="優勝",現行XD用点数換算表!$B$3,IF(H162="準優勝",現行XD用点数換算表!$C$3,IF(H162="ベスト4",現行XD用点数換算表!$D$3,現行XD用点数換算表!$E$3))))</f>
        <v>0</v>
      </c>
      <c r="J162" s="12"/>
      <c r="K162" s="8">
        <f>IF(J162="",0,IF(J162="優勝",[5]現行XD用点数換算表!$B$4,IF(J162="準優勝",[5]現行XD用点数換算表!$C$4,IF(J162="ベスト4",[5]現行XD用点数換算表!$D$4,IF(J162="ベスト8",[5]現行XD用点数換算表!$E$4,IF(J162="ベスト16",[5]現行XD用点数換算表!$F$4,IF(J162="ベスト32",[5]現行XD用点数換算表!$G$4,"")))))))</f>
        <v>0</v>
      </c>
      <c r="L162" s="12"/>
      <c r="M162" s="8">
        <f>IF(L162="",0,IF(L162="優勝",現行XD用点数換算表!$B$5,IF(L162="準優勝",現行XD用点数換算表!$C$5,IF(L162="ベスト4",現行XD用点数換算表!$D$5,IF(L162="ベスト8",現行XD用点数換算表!$E$5,IF(L162="ベスト16",現行XD用点数換算表!$F$5,IF(L162="ベスト32",現行XD用点数換算表!$G$5,"")))))))</f>
        <v>0</v>
      </c>
      <c r="N162" s="12"/>
      <c r="O162" s="8">
        <f>IF(N162="",0,IF(N162="優勝",現行XD用点数換算表!$B$6,IF(N162="準優勝",現行XD用点数換算表!$C$6,IF(N162="ベスト4",現行XD用点数換算表!$D$6,IF(N162="ベスト8",現行XD用点数換算表!$E$6,IF(N162="ベスト16",現行XD用点数換算表!$F$6,IF(N162="ベスト32",現行XD用点数換算表!$G$6,"")))))))</f>
        <v>0</v>
      </c>
      <c r="P162" s="12"/>
      <c r="Q162" s="8">
        <f>IF(P162="",0,IF(P162="優勝",現行XD用点数換算表!$B$7,IF(P162="準優勝",現行XD用点数換算表!$C$7,IF(P162="ベスト4",現行XD用点数換算表!$D$7,IF(P162="ベスト8",現行XD用点数換算表!$E$7,現行XD用点数換算表!$F$7)))))</f>
        <v>0</v>
      </c>
      <c r="R162" s="12"/>
      <c r="S162" s="8">
        <f>IF(R162="",0,IF(R162="優勝",現行XD用点数換算表!$B$8,IF(R162="準優勝",現行XD用点数換算表!$C$8,IF(R162="ベスト4",現行XD用点数換算表!$D$8,IF(R162="ベスト8",現行XD用点数換算表!$E$8,現行XD用点数換算表!$F$8)))))</f>
        <v>0</v>
      </c>
      <c r="T162" s="12"/>
      <c r="U162" s="14">
        <f>IF(T162="",0,IF(T162="優勝",現行XD用点数換算表!$B$13,IF(T162="準優勝",現行XD用点数換算表!$C$13,IF(T162="ベスト4",現行XD用点数換算表!$D$13,現行XD用点数換算表!$E$13))))</f>
        <v>0</v>
      </c>
      <c r="V162" s="12"/>
      <c r="W162" s="8">
        <f>IF(V162="",0,IF(V162="優勝",現行XD用点数換算表!$B$14,IF(V162="準優勝",現行XD用点数換算表!$C$14,IF(V162="ベスト4",現行XD用点数換算表!$D$14,現行XD用点数換算表!$E$14))))</f>
        <v>0</v>
      </c>
      <c r="X162" s="12"/>
      <c r="Y162" s="8">
        <f>IF(X162="",0,IF(X162="優勝",[5]現行XD用点数換算表!$B$15,IF(X162="準優勝",[5]現行XD用点数換算表!$C$15,IF(X162="ベスト4",[5]現行XD用点数換算表!$D$15,IF(X162="ベスト8",[5]現行XD用点数換算表!$E$15,IF(X162="ベスト16",[5]現行XD用点数換算表!$F$15,IF(X162="ベスト32",[5]現行XD用点数換算表!$G$15,"")))))))</f>
        <v>0</v>
      </c>
      <c r="Z162" s="12"/>
      <c r="AA162" s="8">
        <f>IF(Z162="",0,IF(Z162="優勝",現行XD用点数換算表!$B$16,IF(Z162="準優勝",現行XD用点数換算表!$C$16,IF(Z162="ベスト4",現行XD用点数換算表!$D$16,IF(Z162="ベスト8",現行XD用点数換算表!$E$16,IF(Z162="ベスト16",現行XD用点数換算表!$F$16,IF(Z162="ベスト32",現行XD用点数換算表!$G$16,"")))))))</f>
        <v>0</v>
      </c>
      <c r="AB162" s="12"/>
      <c r="AC162" s="8">
        <f>IF(AB162="",0,IF(AB162="優勝",現行XD用点数換算表!$B$17,IF(AB162="準優勝",現行XD用点数換算表!$C$17,IF(AB162="ベスト4",現行XD用点数換算表!$D$17,IF(AB162="ベスト8",現行XD用点数換算表!$E$17,IF(AB162="ベスト16",現行XD用点数換算表!$F$17,IF(AB162="ベスト32",現行XD用点数換算表!$G$17,"")))))))</f>
        <v>0</v>
      </c>
      <c r="AD162" s="12"/>
      <c r="AE162" s="8">
        <f>IF(AD162="",0,IF(AD162="優勝",現行XD用点数換算表!$B$18,IF(AD162="準優勝",現行XD用点数換算表!$C$18,IF(AD162="ベスト4",現行XD用点数換算表!$D$18,IF(AD162="ベスト8",現行XD用点数換算表!$E$18,現行XD用点数換算表!$F$18)))))</f>
        <v>0</v>
      </c>
      <c r="AF162" s="12"/>
      <c r="AG162" s="8">
        <f>IF(AF162="",0,IF(AF162="優勝",現行XD用点数換算表!$B$19,IF(AF162="準優勝",現行XD用点数換算表!$C$19,IF(AF162="ベスト4",現行XD用点数換算表!$D$19,IF(AF162="ベスト8",現行XD用点数換算表!$E$19,現行XD用点数換算表!$F$19)))))</f>
        <v>0</v>
      </c>
      <c r="AH162" s="8">
        <f t="shared" si="5"/>
        <v>0</v>
      </c>
    </row>
    <row r="163" spans="1:34" ht="15" customHeight="1" x14ac:dyDescent="0.55000000000000004">
      <c r="A163" s="12"/>
      <c r="B163" s="12"/>
      <c r="C163" s="12"/>
      <c r="D163" s="12"/>
      <c r="E163" s="12"/>
      <c r="F163" s="12"/>
      <c r="G163" s="13">
        <f>IF(F163="",0,IF(F163="優勝",現行XD用点数換算表!$B$2,IF(F163="準優勝",現行XD用点数換算表!$C$2,IF(F163="ベスト4",現行XD用点数換算表!$D$2,現行XD用点数換算表!$E$2))))</f>
        <v>0</v>
      </c>
      <c r="H163" s="12"/>
      <c r="I163" s="8">
        <f>IF(H163="",0,IF(H163="優勝",現行XD用点数換算表!$B$3,IF(H163="準優勝",現行XD用点数換算表!$C$3,IF(H163="ベスト4",現行XD用点数換算表!$D$3,現行XD用点数換算表!$E$3))))</f>
        <v>0</v>
      </c>
      <c r="J163" s="12"/>
      <c r="K163" s="8">
        <f>IF(J163="",0,IF(J163="優勝",[5]現行XD用点数換算表!$B$4,IF(J163="準優勝",[5]現行XD用点数換算表!$C$4,IF(J163="ベスト4",[5]現行XD用点数換算表!$D$4,IF(J163="ベスト8",[5]現行XD用点数換算表!$E$4,IF(J163="ベスト16",[5]現行XD用点数換算表!$F$4,IF(J163="ベスト32",[5]現行XD用点数換算表!$G$4,"")))))))</f>
        <v>0</v>
      </c>
      <c r="L163" s="12"/>
      <c r="M163" s="8">
        <f>IF(L163="",0,IF(L163="優勝",現行XD用点数換算表!$B$5,IF(L163="準優勝",現行XD用点数換算表!$C$5,IF(L163="ベスト4",現行XD用点数換算表!$D$5,IF(L163="ベスト8",現行XD用点数換算表!$E$5,IF(L163="ベスト16",現行XD用点数換算表!$F$5,IF(L163="ベスト32",現行XD用点数換算表!$G$5,"")))))))</f>
        <v>0</v>
      </c>
      <c r="N163" s="12"/>
      <c r="O163" s="8">
        <f>IF(N163="",0,IF(N163="優勝",現行XD用点数換算表!$B$6,IF(N163="準優勝",現行XD用点数換算表!$C$6,IF(N163="ベスト4",現行XD用点数換算表!$D$6,IF(N163="ベスト8",現行XD用点数換算表!$E$6,IF(N163="ベスト16",現行XD用点数換算表!$F$6,IF(N163="ベスト32",現行XD用点数換算表!$G$6,"")))))))</f>
        <v>0</v>
      </c>
      <c r="P163" s="12"/>
      <c r="Q163" s="8">
        <f>IF(P163="",0,IF(P163="優勝",現行XD用点数換算表!$B$7,IF(P163="準優勝",現行XD用点数換算表!$C$7,IF(P163="ベスト4",現行XD用点数換算表!$D$7,IF(P163="ベスト8",現行XD用点数換算表!$E$7,現行XD用点数換算表!$F$7)))))</f>
        <v>0</v>
      </c>
      <c r="R163" s="12"/>
      <c r="S163" s="8">
        <f>IF(R163="",0,IF(R163="優勝",現行XD用点数換算表!$B$8,IF(R163="準優勝",現行XD用点数換算表!$C$8,IF(R163="ベスト4",現行XD用点数換算表!$D$8,IF(R163="ベスト8",現行XD用点数換算表!$E$8,現行XD用点数換算表!$F$8)))))</f>
        <v>0</v>
      </c>
      <c r="T163" s="12"/>
      <c r="U163" s="14">
        <f>IF(T163="",0,IF(T163="優勝",現行XD用点数換算表!$B$13,IF(T163="準優勝",現行XD用点数換算表!$C$13,IF(T163="ベスト4",現行XD用点数換算表!$D$13,現行XD用点数換算表!$E$13))))</f>
        <v>0</v>
      </c>
      <c r="V163" s="12"/>
      <c r="W163" s="8">
        <f>IF(V163="",0,IF(V163="優勝",現行XD用点数換算表!$B$14,IF(V163="準優勝",現行XD用点数換算表!$C$14,IF(V163="ベスト4",現行XD用点数換算表!$D$14,現行XD用点数換算表!$E$14))))</f>
        <v>0</v>
      </c>
      <c r="X163" s="12"/>
      <c r="Y163" s="8">
        <f>IF(X163="",0,IF(X163="優勝",[5]現行XD用点数換算表!$B$15,IF(X163="準優勝",[5]現行XD用点数換算表!$C$15,IF(X163="ベスト4",[5]現行XD用点数換算表!$D$15,IF(X163="ベスト8",[5]現行XD用点数換算表!$E$15,IF(X163="ベスト16",[5]現行XD用点数換算表!$F$15,IF(X163="ベスト32",[5]現行XD用点数換算表!$G$15,"")))))))</f>
        <v>0</v>
      </c>
      <c r="Z163" s="12"/>
      <c r="AA163" s="8">
        <f>IF(Z163="",0,IF(Z163="優勝",現行XD用点数換算表!$B$16,IF(Z163="準優勝",現行XD用点数換算表!$C$16,IF(Z163="ベスト4",現行XD用点数換算表!$D$16,IF(Z163="ベスト8",現行XD用点数換算表!$E$16,IF(Z163="ベスト16",現行XD用点数換算表!$F$16,IF(Z163="ベスト32",現行XD用点数換算表!$G$16,"")))))))</f>
        <v>0</v>
      </c>
      <c r="AB163" s="12"/>
      <c r="AC163" s="8">
        <f>IF(AB163="",0,IF(AB163="優勝",現行XD用点数換算表!$B$17,IF(AB163="準優勝",現行XD用点数換算表!$C$17,IF(AB163="ベスト4",現行XD用点数換算表!$D$17,IF(AB163="ベスト8",現行XD用点数換算表!$E$17,IF(AB163="ベスト16",現行XD用点数換算表!$F$17,IF(AB163="ベスト32",現行XD用点数換算表!$G$17,"")))))))</f>
        <v>0</v>
      </c>
      <c r="AD163" s="12"/>
      <c r="AE163" s="8">
        <f>IF(AD163="",0,IF(AD163="優勝",現行XD用点数換算表!$B$18,IF(AD163="準優勝",現行XD用点数換算表!$C$18,IF(AD163="ベスト4",現行XD用点数換算表!$D$18,IF(AD163="ベスト8",現行XD用点数換算表!$E$18,現行XD用点数換算表!$F$18)))))</f>
        <v>0</v>
      </c>
      <c r="AF163" s="12"/>
      <c r="AG163" s="8">
        <f>IF(AF163="",0,IF(AF163="優勝",現行XD用点数換算表!$B$19,IF(AF163="準優勝",現行XD用点数換算表!$C$19,IF(AF163="ベスト4",現行XD用点数換算表!$D$19,IF(AF163="ベスト8",現行XD用点数換算表!$E$19,現行XD用点数換算表!$F$19)))))</f>
        <v>0</v>
      </c>
      <c r="AH163" s="8">
        <f t="shared" si="5"/>
        <v>0</v>
      </c>
    </row>
    <row r="164" spans="1:34" ht="15" customHeight="1" x14ac:dyDescent="0.55000000000000004">
      <c r="A164" s="12"/>
      <c r="B164" s="12"/>
      <c r="C164" s="12"/>
      <c r="D164" s="12"/>
      <c r="E164" s="12"/>
      <c r="F164" s="12"/>
      <c r="G164" s="13">
        <f>IF(F164="",0,IF(F164="優勝",現行XD用点数換算表!$B$2,IF(F164="準優勝",現行XD用点数換算表!$C$2,IF(F164="ベスト4",現行XD用点数換算表!$D$2,現行XD用点数換算表!$E$2))))</f>
        <v>0</v>
      </c>
      <c r="H164" s="12"/>
      <c r="I164" s="8">
        <f>IF(H164="",0,IF(H164="優勝",現行XD用点数換算表!$B$3,IF(H164="準優勝",現行XD用点数換算表!$C$3,IF(H164="ベスト4",現行XD用点数換算表!$D$3,現行XD用点数換算表!$E$3))))</f>
        <v>0</v>
      </c>
      <c r="J164" s="12"/>
      <c r="K164" s="8">
        <f>IF(J164="",0,IF(J164="優勝",[5]現行XD用点数換算表!$B$4,IF(J164="準優勝",[5]現行XD用点数換算表!$C$4,IF(J164="ベスト4",[5]現行XD用点数換算表!$D$4,IF(J164="ベスト8",[5]現行XD用点数換算表!$E$4,IF(J164="ベスト16",[5]現行XD用点数換算表!$F$4,IF(J164="ベスト32",[5]現行XD用点数換算表!$G$4,"")))))))</f>
        <v>0</v>
      </c>
      <c r="L164" s="12"/>
      <c r="M164" s="8">
        <f>IF(L164="",0,IF(L164="優勝",現行XD用点数換算表!$B$5,IF(L164="準優勝",現行XD用点数換算表!$C$5,IF(L164="ベスト4",現行XD用点数換算表!$D$5,IF(L164="ベスト8",現行XD用点数換算表!$E$5,IF(L164="ベスト16",現行XD用点数換算表!$F$5,IF(L164="ベスト32",現行XD用点数換算表!$G$5,"")))))))</f>
        <v>0</v>
      </c>
      <c r="N164" s="12"/>
      <c r="O164" s="8">
        <f>IF(N164="",0,IF(N164="優勝",現行XD用点数換算表!$B$6,IF(N164="準優勝",現行XD用点数換算表!$C$6,IF(N164="ベスト4",現行XD用点数換算表!$D$6,IF(N164="ベスト8",現行XD用点数換算表!$E$6,IF(N164="ベスト16",現行XD用点数換算表!$F$6,IF(N164="ベスト32",現行XD用点数換算表!$G$6,"")))))))</f>
        <v>0</v>
      </c>
      <c r="P164" s="12"/>
      <c r="Q164" s="8">
        <f>IF(P164="",0,IF(P164="優勝",現行XD用点数換算表!$B$7,IF(P164="準優勝",現行XD用点数換算表!$C$7,IF(P164="ベスト4",現行XD用点数換算表!$D$7,IF(P164="ベスト8",現行XD用点数換算表!$E$7,現行XD用点数換算表!$F$7)))))</f>
        <v>0</v>
      </c>
      <c r="R164" s="12"/>
      <c r="S164" s="8">
        <f>IF(R164="",0,IF(R164="優勝",現行XD用点数換算表!$B$8,IF(R164="準優勝",現行XD用点数換算表!$C$8,IF(R164="ベスト4",現行XD用点数換算表!$D$8,IF(R164="ベスト8",現行XD用点数換算表!$E$8,現行XD用点数換算表!$F$8)))))</f>
        <v>0</v>
      </c>
      <c r="T164" s="12"/>
      <c r="U164" s="14">
        <f>IF(T164="",0,IF(T164="優勝",現行XD用点数換算表!$B$13,IF(T164="準優勝",現行XD用点数換算表!$C$13,IF(T164="ベスト4",現行XD用点数換算表!$D$13,現行XD用点数換算表!$E$13))))</f>
        <v>0</v>
      </c>
      <c r="V164" s="12"/>
      <c r="W164" s="8">
        <f>IF(V164="",0,IF(V164="優勝",現行XD用点数換算表!$B$14,IF(V164="準優勝",現行XD用点数換算表!$C$14,IF(V164="ベスト4",現行XD用点数換算表!$D$14,現行XD用点数換算表!$E$14))))</f>
        <v>0</v>
      </c>
      <c r="X164" s="12"/>
      <c r="Y164" s="8">
        <f>IF(X164="",0,IF(X164="優勝",[5]現行XD用点数換算表!$B$15,IF(X164="準優勝",[5]現行XD用点数換算表!$C$15,IF(X164="ベスト4",[5]現行XD用点数換算表!$D$15,IF(X164="ベスト8",[5]現行XD用点数換算表!$E$15,IF(X164="ベスト16",[5]現行XD用点数換算表!$F$15,IF(X164="ベスト32",[5]現行XD用点数換算表!$G$15,"")))))))</f>
        <v>0</v>
      </c>
      <c r="Z164" s="12"/>
      <c r="AA164" s="8">
        <f>IF(Z164="",0,IF(Z164="優勝",現行XD用点数換算表!$B$16,IF(Z164="準優勝",現行XD用点数換算表!$C$16,IF(Z164="ベスト4",現行XD用点数換算表!$D$16,IF(Z164="ベスト8",現行XD用点数換算表!$E$16,IF(Z164="ベスト16",現行XD用点数換算表!$F$16,IF(Z164="ベスト32",現行XD用点数換算表!$G$16,"")))))))</f>
        <v>0</v>
      </c>
      <c r="AB164" s="12"/>
      <c r="AC164" s="8">
        <f>IF(AB164="",0,IF(AB164="優勝",現行XD用点数換算表!$B$17,IF(AB164="準優勝",現行XD用点数換算表!$C$17,IF(AB164="ベスト4",現行XD用点数換算表!$D$17,IF(AB164="ベスト8",現行XD用点数換算表!$E$17,IF(AB164="ベスト16",現行XD用点数換算表!$F$17,IF(AB164="ベスト32",現行XD用点数換算表!$G$17,"")))))))</f>
        <v>0</v>
      </c>
      <c r="AD164" s="12"/>
      <c r="AE164" s="8">
        <f>IF(AD164="",0,IF(AD164="優勝",現行XD用点数換算表!$B$18,IF(AD164="準優勝",現行XD用点数換算表!$C$18,IF(AD164="ベスト4",現行XD用点数換算表!$D$18,IF(AD164="ベスト8",現行XD用点数換算表!$E$18,現行XD用点数換算表!$F$18)))))</f>
        <v>0</v>
      </c>
      <c r="AF164" s="12"/>
      <c r="AG164" s="8">
        <f>IF(AF164="",0,IF(AF164="優勝",現行XD用点数換算表!$B$19,IF(AF164="準優勝",現行XD用点数換算表!$C$19,IF(AF164="ベスト4",現行XD用点数換算表!$D$19,IF(AF164="ベスト8",現行XD用点数換算表!$E$19,現行XD用点数換算表!$F$19)))))</f>
        <v>0</v>
      </c>
      <c r="AH164" s="8">
        <f t="shared" si="5"/>
        <v>0</v>
      </c>
    </row>
    <row r="165" spans="1:34" ht="15" customHeight="1" x14ac:dyDescent="0.55000000000000004">
      <c r="A165" s="12"/>
      <c r="B165" s="12"/>
      <c r="C165" s="12"/>
      <c r="D165" s="12"/>
      <c r="E165" s="12"/>
      <c r="F165" s="12"/>
      <c r="G165" s="13">
        <f>IF(F165="",0,IF(F165="優勝",現行XD用点数換算表!$B$2,IF(F165="準優勝",現行XD用点数換算表!$C$2,IF(F165="ベスト4",現行XD用点数換算表!$D$2,現行XD用点数換算表!$E$2))))</f>
        <v>0</v>
      </c>
      <c r="H165" s="12"/>
      <c r="I165" s="8">
        <f>IF(H165="",0,IF(H165="優勝",現行XD用点数換算表!$B$3,IF(H165="準優勝",現行XD用点数換算表!$C$3,IF(H165="ベスト4",現行XD用点数換算表!$D$3,現行XD用点数換算表!$E$3))))</f>
        <v>0</v>
      </c>
      <c r="J165" s="12"/>
      <c r="K165" s="8">
        <f>IF(J165="",0,IF(J165="優勝",[5]現行XD用点数換算表!$B$4,IF(J165="準優勝",[5]現行XD用点数換算表!$C$4,IF(J165="ベスト4",[5]現行XD用点数換算表!$D$4,IF(J165="ベスト8",[5]現行XD用点数換算表!$E$4,IF(J165="ベスト16",[5]現行XD用点数換算表!$F$4,IF(J165="ベスト32",[5]現行XD用点数換算表!$G$4,"")))))))</f>
        <v>0</v>
      </c>
      <c r="L165" s="12"/>
      <c r="M165" s="8">
        <f>IF(L165="",0,IF(L165="優勝",現行XD用点数換算表!$B$5,IF(L165="準優勝",現行XD用点数換算表!$C$5,IF(L165="ベスト4",現行XD用点数換算表!$D$5,IF(L165="ベスト8",現行XD用点数換算表!$E$5,IF(L165="ベスト16",現行XD用点数換算表!$F$5,IF(L165="ベスト32",現行XD用点数換算表!$G$5,"")))))))</f>
        <v>0</v>
      </c>
      <c r="N165" s="12"/>
      <c r="O165" s="8">
        <f>IF(N165="",0,IF(N165="優勝",現行XD用点数換算表!$B$6,IF(N165="準優勝",現行XD用点数換算表!$C$6,IF(N165="ベスト4",現行XD用点数換算表!$D$6,IF(N165="ベスト8",現行XD用点数換算表!$E$6,IF(N165="ベスト16",現行XD用点数換算表!$F$6,IF(N165="ベスト32",現行XD用点数換算表!$G$6,"")))))))</f>
        <v>0</v>
      </c>
      <c r="P165" s="12"/>
      <c r="Q165" s="8">
        <f>IF(P165="",0,IF(P165="優勝",現行XD用点数換算表!$B$7,IF(P165="準優勝",現行XD用点数換算表!$C$7,IF(P165="ベスト4",現行XD用点数換算表!$D$7,IF(P165="ベスト8",現行XD用点数換算表!$E$7,現行XD用点数換算表!$F$7)))))</f>
        <v>0</v>
      </c>
      <c r="R165" s="12"/>
      <c r="S165" s="8">
        <f>IF(R165="",0,IF(R165="優勝",現行XD用点数換算表!$B$8,IF(R165="準優勝",現行XD用点数換算表!$C$8,IF(R165="ベスト4",現行XD用点数換算表!$D$8,IF(R165="ベスト8",現行XD用点数換算表!$E$8,現行XD用点数換算表!$F$8)))))</f>
        <v>0</v>
      </c>
      <c r="T165" s="12"/>
      <c r="U165" s="14">
        <f>IF(T165="",0,IF(T165="優勝",現行XD用点数換算表!$B$13,IF(T165="準優勝",現行XD用点数換算表!$C$13,IF(T165="ベスト4",現行XD用点数換算表!$D$13,現行XD用点数換算表!$E$13))))</f>
        <v>0</v>
      </c>
      <c r="V165" s="12"/>
      <c r="W165" s="8">
        <f>IF(V165="",0,IF(V165="優勝",現行XD用点数換算表!$B$14,IF(V165="準優勝",現行XD用点数換算表!$C$14,IF(V165="ベスト4",現行XD用点数換算表!$D$14,現行XD用点数換算表!$E$14))))</f>
        <v>0</v>
      </c>
      <c r="X165" s="12"/>
      <c r="Y165" s="8">
        <f>IF(X165="",0,IF(X165="優勝",[5]現行XD用点数換算表!$B$15,IF(X165="準優勝",[5]現行XD用点数換算表!$C$15,IF(X165="ベスト4",[5]現行XD用点数換算表!$D$15,IF(X165="ベスト8",[5]現行XD用点数換算表!$E$15,IF(X165="ベスト16",[5]現行XD用点数換算表!$F$15,IF(X165="ベスト32",[5]現行XD用点数換算表!$G$15,"")))))))</f>
        <v>0</v>
      </c>
      <c r="Z165" s="12"/>
      <c r="AA165" s="8">
        <f>IF(Z165="",0,IF(Z165="優勝",現行XD用点数換算表!$B$16,IF(Z165="準優勝",現行XD用点数換算表!$C$16,IF(Z165="ベスト4",現行XD用点数換算表!$D$16,IF(Z165="ベスト8",現行XD用点数換算表!$E$16,IF(Z165="ベスト16",現行XD用点数換算表!$F$16,IF(Z165="ベスト32",現行XD用点数換算表!$G$16,"")))))))</f>
        <v>0</v>
      </c>
      <c r="AB165" s="12"/>
      <c r="AC165" s="8">
        <f>IF(AB165="",0,IF(AB165="優勝",現行XD用点数換算表!$B$17,IF(AB165="準優勝",現行XD用点数換算表!$C$17,IF(AB165="ベスト4",現行XD用点数換算表!$D$17,IF(AB165="ベスト8",現行XD用点数換算表!$E$17,IF(AB165="ベスト16",現行XD用点数換算表!$F$17,IF(AB165="ベスト32",現行XD用点数換算表!$G$17,"")))))))</f>
        <v>0</v>
      </c>
      <c r="AD165" s="12"/>
      <c r="AE165" s="8">
        <f>IF(AD165="",0,IF(AD165="優勝",現行XD用点数換算表!$B$18,IF(AD165="準優勝",現行XD用点数換算表!$C$18,IF(AD165="ベスト4",現行XD用点数換算表!$D$18,IF(AD165="ベスト8",現行XD用点数換算表!$E$18,現行XD用点数換算表!$F$18)))))</f>
        <v>0</v>
      </c>
      <c r="AF165" s="12"/>
      <c r="AG165" s="8">
        <f>IF(AF165="",0,IF(AF165="優勝",現行XD用点数換算表!$B$19,IF(AF165="準優勝",現行XD用点数換算表!$C$19,IF(AF165="ベスト4",現行XD用点数換算表!$D$19,IF(AF165="ベスト8",現行XD用点数換算表!$E$19,現行XD用点数換算表!$F$19)))))</f>
        <v>0</v>
      </c>
      <c r="AH165" s="8">
        <f t="shared" si="5"/>
        <v>0</v>
      </c>
    </row>
    <row r="166" spans="1:34" ht="15" customHeight="1" x14ac:dyDescent="0.55000000000000004">
      <c r="A166" s="12"/>
      <c r="B166" s="12"/>
      <c r="C166" s="12"/>
      <c r="D166" s="12"/>
      <c r="E166" s="12"/>
      <c r="F166" s="12"/>
      <c r="G166" s="13">
        <f>IF(F166="",0,IF(F166="優勝",現行XD用点数換算表!$B$2,IF(F166="準優勝",現行XD用点数換算表!$C$2,IF(F166="ベスト4",現行XD用点数換算表!$D$2,現行XD用点数換算表!$E$2))))</f>
        <v>0</v>
      </c>
      <c r="H166" s="12"/>
      <c r="I166" s="8">
        <f>IF(H166="",0,IF(H166="優勝",現行XD用点数換算表!$B$3,IF(H166="準優勝",現行XD用点数換算表!$C$3,IF(H166="ベスト4",現行XD用点数換算表!$D$3,現行XD用点数換算表!$E$3))))</f>
        <v>0</v>
      </c>
      <c r="J166" s="12"/>
      <c r="K166" s="8">
        <f>IF(J166="",0,IF(J166="優勝",[5]現行XD用点数換算表!$B$4,IF(J166="準優勝",[5]現行XD用点数換算表!$C$4,IF(J166="ベスト4",[5]現行XD用点数換算表!$D$4,IF(J166="ベスト8",[5]現行XD用点数換算表!$E$4,IF(J166="ベスト16",[5]現行XD用点数換算表!$F$4,IF(J166="ベスト32",[5]現行XD用点数換算表!$G$4,"")))))))</f>
        <v>0</v>
      </c>
      <c r="L166" s="12"/>
      <c r="M166" s="8">
        <f>IF(L166="",0,IF(L166="優勝",現行XD用点数換算表!$B$5,IF(L166="準優勝",現行XD用点数換算表!$C$5,IF(L166="ベスト4",現行XD用点数換算表!$D$5,IF(L166="ベスト8",現行XD用点数換算表!$E$5,IF(L166="ベスト16",現行XD用点数換算表!$F$5,IF(L166="ベスト32",現行XD用点数換算表!$G$5,"")))))))</f>
        <v>0</v>
      </c>
      <c r="N166" s="12"/>
      <c r="O166" s="8">
        <f>IF(N166="",0,IF(N166="優勝",現行XD用点数換算表!$B$6,IF(N166="準優勝",現行XD用点数換算表!$C$6,IF(N166="ベスト4",現行XD用点数換算表!$D$6,IF(N166="ベスト8",現行XD用点数換算表!$E$6,IF(N166="ベスト16",現行XD用点数換算表!$F$6,IF(N166="ベスト32",現行XD用点数換算表!$G$6,"")))))))</f>
        <v>0</v>
      </c>
      <c r="P166" s="12"/>
      <c r="Q166" s="8">
        <f>IF(P166="",0,IF(P166="優勝",現行XD用点数換算表!$B$7,IF(P166="準優勝",現行XD用点数換算表!$C$7,IF(P166="ベスト4",現行XD用点数換算表!$D$7,IF(P166="ベスト8",現行XD用点数換算表!$E$7,現行XD用点数換算表!$F$7)))))</f>
        <v>0</v>
      </c>
      <c r="R166" s="12"/>
      <c r="S166" s="8">
        <f>IF(R166="",0,IF(R166="優勝",現行XD用点数換算表!$B$8,IF(R166="準優勝",現行XD用点数換算表!$C$8,IF(R166="ベスト4",現行XD用点数換算表!$D$8,IF(R166="ベスト8",現行XD用点数換算表!$E$8,現行XD用点数換算表!$F$8)))))</f>
        <v>0</v>
      </c>
      <c r="T166" s="12"/>
      <c r="U166" s="14">
        <f>IF(T166="",0,IF(T166="優勝",現行XD用点数換算表!$B$13,IF(T166="準優勝",現行XD用点数換算表!$C$13,IF(T166="ベスト4",現行XD用点数換算表!$D$13,現行XD用点数換算表!$E$13))))</f>
        <v>0</v>
      </c>
      <c r="V166" s="12"/>
      <c r="W166" s="8">
        <f>IF(V166="",0,IF(V166="優勝",現行XD用点数換算表!$B$14,IF(V166="準優勝",現行XD用点数換算表!$C$14,IF(V166="ベスト4",現行XD用点数換算表!$D$14,現行XD用点数換算表!$E$14))))</f>
        <v>0</v>
      </c>
      <c r="X166" s="12"/>
      <c r="Y166" s="8">
        <f>IF(X166="",0,IF(X166="優勝",[5]現行XD用点数換算表!$B$15,IF(X166="準優勝",[5]現行XD用点数換算表!$C$15,IF(X166="ベスト4",[5]現行XD用点数換算表!$D$15,IF(X166="ベスト8",[5]現行XD用点数換算表!$E$15,IF(X166="ベスト16",[5]現行XD用点数換算表!$F$15,IF(X166="ベスト32",[5]現行XD用点数換算表!$G$15,"")))))))</f>
        <v>0</v>
      </c>
      <c r="Z166" s="12"/>
      <c r="AA166" s="8">
        <f>IF(Z166="",0,IF(Z166="優勝",現行XD用点数換算表!$B$16,IF(Z166="準優勝",現行XD用点数換算表!$C$16,IF(Z166="ベスト4",現行XD用点数換算表!$D$16,IF(Z166="ベスト8",現行XD用点数換算表!$E$16,IF(Z166="ベスト16",現行XD用点数換算表!$F$16,IF(Z166="ベスト32",現行XD用点数換算表!$G$16,"")))))))</f>
        <v>0</v>
      </c>
      <c r="AB166" s="12"/>
      <c r="AC166" s="8">
        <f>IF(AB166="",0,IF(AB166="優勝",現行XD用点数換算表!$B$17,IF(AB166="準優勝",現行XD用点数換算表!$C$17,IF(AB166="ベスト4",現行XD用点数換算表!$D$17,IF(AB166="ベスト8",現行XD用点数換算表!$E$17,IF(AB166="ベスト16",現行XD用点数換算表!$F$17,IF(AB166="ベスト32",現行XD用点数換算表!$G$17,"")))))))</f>
        <v>0</v>
      </c>
      <c r="AD166" s="12"/>
      <c r="AE166" s="8">
        <f>IF(AD166="",0,IF(AD166="優勝",現行XD用点数換算表!$B$18,IF(AD166="準優勝",現行XD用点数換算表!$C$18,IF(AD166="ベスト4",現行XD用点数換算表!$D$18,IF(AD166="ベスト8",現行XD用点数換算表!$E$18,現行XD用点数換算表!$F$18)))))</f>
        <v>0</v>
      </c>
      <c r="AF166" s="12"/>
      <c r="AG166" s="8">
        <f>IF(AF166="",0,IF(AF166="優勝",現行XD用点数換算表!$B$19,IF(AF166="準優勝",現行XD用点数換算表!$C$19,IF(AF166="ベスト4",現行XD用点数換算表!$D$19,IF(AF166="ベスト8",現行XD用点数換算表!$E$19,現行XD用点数換算表!$F$19)))))</f>
        <v>0</v>
      </c>
      <c r="AH166" s="8">
        <f t="shared" si="5"/>
        <v>0</v>
      </c>
    </row>
    <row r="167" spans="1:34" ht="15" customHeight="1" x14ac:dyDescent="0.55000000000000004">
      <c r="A167" s="12"/>
      <c r="B167" s="12"/>
      <c r="C167" s="12"/>
      <c r="D167" s="12"/>
      <c r="E167" s="12"/>
      <c r="F167" s="12"/>
      <c r="G167" s="13">
        <f>IF(F167="",0,IF(F167="優勝",現行XD用点数換算表!$B$2,IF(F167="準優勝",現行XD用点数換算表!$C$2,IF(F167="ベスト4",現行XD用点数換算表!$D$2,現行XD用点数換算表!$E$2))))</f>
        <v>0</v>
      </c>
      <c r="H167" s="12"/>
      <c r="I167" s="8">
        <f>IF(H167="",0,IF(H167="優勝",現行XD用点数換算表!$B$3,IF(H167="準優勝",現行XD用点数換算表!$C$3,IF(H167="ベスト4",現行XD用点数換算表!$D$3,現行XD用点数換算表!$E$3))))</f>
        <v>0</v>
      </c>
      <c r="J167" s="12"/>
      <c r="K167" s="8">
        <f>IF(J167="",0,IF(J167="優勝",[5]現行XD用点数換算表!$B$4,IF(J167="準優勝",[5]現行XD用点数換算表!$C$4,IF(J167="ベスト4",[5]現行XD用点数換算表!$D$4,IF(J167="ベスト8",[5]現行XD用点数換算表!$E$4,IF(J167="ベスト16",[5]現行XD用点数換算表!$F$4,IF(J167="ベスト32",[5]現行XD用点数換算表!$G$4,"")))))))</f>
        <v>0</v>
      </c>
      <c r="L167" s="12"/>
      <c r="M167" s="8">
        <f>IF(L167="",0,IF(L167="優勝",現行XD用点数換算表!$B$5,IF(L167="準優勝",現行XD用点数換算表!$C$5,IF(L167="ベスト4",現行XD用点数換算表!$D$5,IF(L167="ベスト8",現行XD用点数換算表!$E$5,IF(L167="ベスト16",現行XD用点数換算表!$F$5,IF(L167="ベスト32",現行XD用点数換算表!$G$5,"")))))))</f>
        <v>0</v>
      </c>
      <c r="N167" s="12"/>
      <c r="O167" s="8">
        <f>IF(N167="",0,IF(N167="優勝",現行XD用点数換算表!$B$6,IF(N167="準優勝",現行XD用点数換算表!$C$6,IF(N167="ベスト4",現行XD用点数換算表!$D$6,IF(N167="ベスト8",現行XD用点数換算表!$E$6,IF(N167="ベスト16",現行XD用点数換算表!$F$6,IF(N167="ベスト32",現行XD用点数換算表!$G$6,"")))))))</f>
        <v>0</v>
      </c>
      <c r="P167" s="12"/>
      <c r="Q167" s="8">
        <f>IF(P167="",0,IF(P167="優勝",現行XD用点数換算表!$B$7,IF(P167="準優勝",現行XD用点数換算表!$C$7,IF(P167="ベスト4",現行XD用点数換算表!$D$7,IF(P167="ベスト8",現行XD用点数換算表!$E$7,現行XD用点数換算表!$F$7)))))</f>
        <v>0</v>
      </c>
      <c r="R167" s="12"/>
      <c r="S167" s="8">
        <f>IF(R167="",0,IF(R167="優勝",現行XD用点数換算表!$B$8,IF(R167="準優勝",現行XD用点数換算表!$C$8,IF(R167="ベスト4",現行XD用点数換算表!$D$8,IF(R167="ベスト8",現行XD用点数換算表!$E$8,現行XD用点数換算表!$F$8)))))</f>
        <v>0</v>
      </c>
      <c r="T167" s="12"/>
      <c r="U167" s="14">
        <f>IF(T167="",0,IF(T167="優勝",現行XD用点数換算表!$B$13,IF(T167="準優勝",現行XD用点数換算表!$C$13,IF(T167="ベスト4",現行XD用点数換算表!$D$13,現行XD用点数換算表!$E$13))))</f>
        <v>0</v>
      </c>
      <c r="V167" s="12"/>
      <c r="W167" s="8">
        <f>IF(V167="",0,IF(V167="優勝",現行XD用点数換算表!$B$14,IF(V167="準優勝",現行XD用点数換算表!$C$14,IF(V167="ベスト4",現行XD用点数換算表!$D$14,現行XD用点数換算表!$E$14))))</f>
        <v>0</v>
      </c>
      <c r="X167" s="12"/>
      <c r="Y167" s="8">
        <f>IF(X167="",0,IF(X167="優勝",[5]現行XD用点数換算表!$B$15,IF(X167="準優勝",[5]現行XD用点数換算表!$C$15,IF(X167="ベスト4",[5]現行XD用点数換算表!$D$15,IF(X167="ベスト8",[5]現行XD用点数換算表!$E$15,IF(X167="ベスト16",[5]現行XD用点数換算表!$F$15,IF(X167="ベスト32",[5]現行XD用点数換算表!$G$15,"")))))))</f>
        <v>0</v>
      </c>
      <c r="Z167" s="12"/>
      <c r="AA167" s="8">
        <f>IF(Z167="",0,IF(Z167="優勝",現行XD用点数換算表!$B$16,IF(Z167="準優勝",現行XD用点数換算表!$C$16,IF(Z167="ベスト4",現行XD用点数換算表!$D$16,IF(Z167="ベスト8",現行XD用点数換算表!$E$16,IF(Z167="ベスト16",現行XD用点数換算表!$F$16,IF(Z167="ベスト32",現行XD用点数換算表!$G$16,"")))))))</f>
        <v>0</v>
      </c>
      <c r="AB167" s="12"/>
      <c r="AC167" s="8">
        <f>IF(AB167="",0,IF(AB167="優勝",現行XD用点数換算表!$B$17,IF(AB167="準優勝",現行XD用点数換算表!$C$17,IF(AB167="ベスト4",現行XD用点数換算表!$D$17,IF(AB167="ベスト8",現行XD用点数換算表!$E$17,IF(AB167="ベスト16",現行XD用点数換算表!$F$17,IF(AB167="ベスト32",現行XD用点数換算表!$G$17,"")))))))</f>
        <v>0</v>
      </c>
      <c r="AD167" s="12"/>
      <c r="AE167" s="8">
        <f>IF(AD167="",0,IF(AD167="優勝",現行XD用点数換算表!$B$18,IF(AD167="準優勝",現行XD用点数換算表!$C$18,IF(AD167="ベスト4",現行XD用点数換算表!$D$18,IF(AD167="ベスト8",現行XD用点数換算表!$E$18,現行XD用点数換算表!$F$18)))))</f>
        <v>0</v>
      </c>
      <c r="AF167" s="12"/>
      <c r="AG167" s="8">
        <f>IF(AF167="",0,IF(AF167="優勝",現行XD用点数換算表!$B$19,IF(AF167="準優勝",現行XD用点数換算表!$C$19,IF(AF167="ベスト4",現行XD用点数換算表!$D$19,IF(AF167="ベスト8",現行XD用点数換算表!$E$19,現行XD用点数換算表!$F$19)))))</f>
        <v>0</v>
      </c>
      <c r="AH167" s="8">
        <f t="shared" si="5"/>
        <v>0</v>
      </c>
    </row>
    <row r="168" spans="1:34" ht="15" customHeight="1" x14ac:dyDescent="0.55000000000000004">
      <c r="A168" s="12"/>
      <c r="B168" s="12"/>
      <c r="C168" s="12"/>
      <c r="D168" s="12"/>
      <c r="E168" s="12"/>
      <c r="F168" s="12"/>
      <c r="G168" s="13">
        <f>IF(F168="",0,IF(F168="優勝",現行XD用点数換算表!$B$2,IF(F168="準優勝",現行XD用点数換算表!$C$2,IF(F168="ベスト4",現行XD用点数換算表!$D$2,現行XD用点数換算表!$E$2))))</f>
        <v>0</v>
      </c>
      <c r="H168" s="12"/>
      <c r="I168" s="8">
        <f>IF(H168="",0,IF(H168="優勝",現行XD用点数換算表!$B$3,IF(H168="準優勝",現行XD用点数換算表!$C$3,IF(H168="ベスト4",現行XD用点数換算表!$D$3,現行XD用点数換算表!$E$3))))</f>
        <v>0</v>
      </c>
      <c r="J168" s="12"/>
      <c r="K168" s="8">
        <f>IF(J168="",0,IF(J168="優勝",[5]現行XD用点数換算表!$B$4,IF(J168="準優勝",[5]現行XD用点数換算表!$C$4,IF(J168="ベスト4",[5]現行XD用点数換算表!$D$4,IF(J168="ベスト8",[5]現行XD用点数換算表!$E$4,IF(J168="ベスト16",[5]現行XD用点数換算表!$F$4,IF(J168="ベスト32",[5]現行XD用点数換算表!$G$4,"")))))))</f>
        <v>0</v>
      </c>
      <c r="L168" s="12"/>
      <c r="M168" s="8">
        <f>IF(L168="",0,IF(L168="優勝",現行XD用点数換算表!$B$5,IF(L168="準優勝",現行XD用点数換算表!$C$5,IF(L168="ベスト4",現行XD用点数換算表!$D$5,IF(L168="ベスト8",現行XD用点数換算表!$E$5,IF(L168="ベスト16",現行XD用点数換算表!$F$5,IF(L168="ベスト32",現行XD用点数換算表!$G$5,"")))))))</f>
        <v>0</v>
      </c>
      <c r="N168" s="12"/>
      <c r="O168" s="8">
        <f>IF(N168="",0,IF(N168="優勝",現行XD用点数換算表!$B$6,IF(N168="準優勝",現行XD用点数換算表!$C$6,IF(N168="ベスト4",現行XD用点数換算表!$D$6,IF(N168="ベスト8",現行XD用点数換算表!$E$6,IF(N168="ベスト16",現行XD用点数換算表!$F$6,IF(N168="ベスト32",現行XD用点数換算表!$G$6,"")))))))</f>
        <v>0</v>
      </c>
      <c r="P168" s="12"/>
      <c r="Q168" s="8">
        <f>IF(P168="",0,IF(P168="優勝",現行XD用点数換算表!$B$7,IF(P168="準優勝",現行XD用点数換算表!$C$7,IF(P168="ベスト4",現行XD用点数換算表!$D$7,IF(P168="ベスト8",現行XD用点数換算表!$E$7,現行XD用点数換算表!$F$7)))))</f>
        <v>0</v>
      </c>
      <c r="R168" s="12"/>
      <c r="S168" s="8">
        <f>IF(R168="",0,IF(R168="優勝",現行XD用点数換算表!$B$8,IF(R168="準優勝",現行XD用点数換算表!$C$8,IF(R168="ベスト4",現行XD用点数換算表!$D$8,IF(R168="ベスト8",現行XD用点数換算表!$E$8,現行XD用点数換算表!$F$8)))))</f>
        <v>0</v>
      </c>
      <c r="T168" s="12"/>
      <c r="U168" s="14">
        <f>IF(T168="",0,IF(T168="優勝",現行XD用点数換算表!$B$13,IF(T168="準優勝",現行XD用点数換算表!$C$13,IF(T168="ベスト4",現行XD用点数換算表!$D$13,現行XD用点数換算表!$E$13))))</f>
        <v>0</v>
      </c>
      <c r="V168" s="12"/>
      <c r="W168" s="8">
        <f>IF(V168="",0,IF(V168="優勝",現行XD用点数換算表!$B$14,IF(V168="準優勝",現行XD用点数換算表!$C$14,IF(V168="ベスト4",現行XD用点数換算表!$D$14,現行XD用点数換算表!$E$14))))</f>
        <v>0</v>
      </c>
      <c r="X168" s="12"/>
      <c r="Y168" s="8">
        <f>IF(X168="",0,IF(X168="優勝",[5]現行XD用点数換算表!$B$15,IF(X168="準優勝",[5]現行XD用点数換算表!$C$15,IF(X168="ベスト4",[5]現行XD用点数換算表!$D$15,IF(X168="ベスト8",[5]現行XD用点数換算表!$E$15,IF(X168="ベスト16",[5]現行XD用点数換算表!$F$15,IF(X168="ベスト32",[5]現行XD用点数換算表!$G$15,"")))))))</f>
        <v>0</v>
      </c>
      <c r="Z168" s="12"/>
      <c r="AA168" s="8">
        <f>IF(Z168="",0,IF(Z168="優勝",現行XD用点数換算表!$B$16,IF(Z168="準優勝",現行XD用点数換算表!$C$16,IF(Z168="ベスト4",現行XD用点数換算表!$D$16,IF(Z168="ベスト8",現行XD用点数換算表!$E$16,IF(Z168="ベスト16",現行XD用点数換算表!$F$16,IF(Z168="ベスト32",現行XD用点数換算表!$G$16,"")))))))</f>
        <v>0</v>
      </c>
      <c r="AB168" s="12"/>
      <c r="AC168" s="8">
        <f>IF(AB168="",0,IF(AB168="優勝",現行XD用点数換算表!$B$17,IF(AB168="準優勝",現行XD用点数換算表!$C$17,IF(AB168="ベスト4",現行XD用点数換算表!$D$17,IF(AB168="ベスト8",現行XD用点数換算表!$E$17,IF(AB168="ベスト16",現行XD用点数換算表!$F$17,IF(AB168="ベスト32",現行XD用点数換算表!$G$17,"")))))))</f>
        <v>0</v>
      </c>
      <c r="AD168" s="12"/>
      <c r="AE168" s="8">
        <f>IF(AD168="",0,IF(AD168="優勝",現行XD用点数換算表!$B$18,IF(AD168="準優勝",現行XD用点数換算表!$C$18,IF(AD168="ベスト4",現行XD用点数換算表!$D$18,IF(AD168="ベスト8",現行XD用点数換算表!$E$18,現行XD用点数換算表!$F$18)))))</f>
        <v>0</v>
      </c>
      <c r="AF168" s="12"/>
      <c r="AG168" s="8">
        <f>IF(AF168="",0,IF(AF168="優勝",現行XD用点数換算表!$B$19,IF(AF168="準優勝",現行XD用点数換算表!$C$19,IF(AF168="ベスト4",現行XD用点数換算表!$D$19,IF(AF168="ベスト8",現行XD用点数換算表!$E$19,現行XD用点数換算表!$F$19)))))</f>
        <v>0</v>
      </c>
      <c r="AH168" s="8">
        <f t="shared" si="5"/>
        <v>0</v>
      </c>
    </row>
    <row r="169" spans="1:34" ht="15" customHeight="1" x14ac:dyDescent="0.55000000000000004">
      <c r="A169" s="12"/>
      <c r="B169" s="12"/>
      <c r="C169" s="12"/>
      <c r="D169" s="12"/>
      <c r="E169" s="12"/>
      <c r="F169" s="12"/>
      <c r="G169" s="13">
        <f>IF(F169="",0,IF(F169="優勝",現行XD用点数換算表!$B$2,IF(F169="準優勝",現行XD用点数換算表!$C$2,IF(F169="ベスト4",現行XD用点数換算表!$D$2,現行XD用点数換算表!$E$2))))</f>
        <v>0</v>
      </c>
      <c r="H169" s="12"/>
      <c r="I169" s="8">
        <f>IF(H169="",0,IF(H169="優勝",現行XD用点数換算表!$B$3,IF(H169="準優勝",現行XD用点数換算表!$C$3,IF(H169="ベスト4",現行XD用点数換算表!$D$3,現行XD用点数換算表!$E$3))))</f>
        <v>0</v>
      </c>
      <c r="J169" s="12"/>
      <c r="K169" s="8">
        <f>IF(J169="",0,IF(J169="優勝",[5]現行XD用点数換算表!$B$4,IF(J169="準優勝",[5]現行XD用点数換算表!$C$4,IF(J169="ベスト4",[5]現行XD用点数換算表!$D$4,IF(J169="ベスト8",[5]現行XD用点数換算表!$E$4,IF(J169="ベスト16",[5]現行XD用点数換算表!$F$4,IF(J169="ベスト32",[5]現行XD用点数換算表!$G$4,"")))))))</f>
        <v>0</v>
      </c>
      <c r="L169" s="12"/>
      <c r="M169" s="8">
        <f>IF(L169="",0,IF(L169="優勝",現行XD用点数換算表!$B$5,IF(L169="準優勝",現行XD用点数換算表!$C$5,IF(L169="ベスト4",現行XD用点数換算表!$D$5,IF(L169="ベスト8",現行XD用点数換算表!$E$5,IF(L169="ベスト16",現行XD用点数換算表!$F$5,IF(L169="ベスト32",現行XD用点数換算表!$G$5,"")))))))</f>
        <v>0</v>
      </c>
      <c r="N169" s="12"/>
      <c r="O169" s="8">
        <f>IF(N169="",0,IF(N169="優勝",現行XD用点数換算表!$B$6,IF(N169="準優勝",現行XD用点数換算表!$C$6,IF(N169="ベスト4",現行XD用点数換算表!$D$6,IF(N169="ベスト8",現行XD用点数換算表!$E$6,IF(N169="ベスト16",現行XD用点数換算表!$F$6,IF(N169="ベスト32",現行XD用点数換算表!$G$6,"")))))))</f>
        <v>0</v>
      </c>
      <c r="P169" s="12"/>
      <c r="Q169" s="8">
        <f>IF(P169="",0,IF(P169="優勝",現行XD用点数換算表!$B$7,IF(P169="準優勝",現行XD用点数換算表!$C$7,IF(P169="ベスト4",現行XD用点数換算表!$D$7,IF(P169="ベスト8",現行XD用点数換算表!$E$7,現行XD用点数換算表!$F$7)))))</f>
        <v>0</v>
      </c>
      <c r="R169" s="12"/>
      <c r="S169" s="8">
        <f>IF(R169="",0,IF(R169="優勝",現行XD用点数換算表!$B$8,IF(R169="準優勝",現行XD用点数換算表!$C$8,IF(R169="ベスト4",現行XD用点数換算表!$D$8,IF(R169="ベスト8",現行XD用点数換算表!$E$8,現行XD用点数換算表!$F$8)))))</f>
        <v>0</v>
      </c>
      <c r="T169" s="12"/>
      <c r="U169" s="14">
        <f>IF(T169="",0,IF(T169="優勝",現行XD用点数換算表!$B$13,IF(T169="準優勝",現行XD用点数換算表!$C$13,IF(T169="ベスト4",現行XD用点数換算表!$D$13,現行XD用点数換算表!$E$13))))</f>
        <v>0</v>
      </c>
      <c r="V169" s="12"/>
      <c r="W169" s="8">
        <f>IF(V169="",0,IF(V169="優勝",現行XD用点数換算表!$B$14,IF(V169="準優勝",現行XD用点数換算表!$C$14,IF(V169="ベスト4",現行XD用点数換算表!$D$14,現行XD用点数換算表!$E$14))))</f>
        <v>0</v>
      </c>
      <c r="X169" s="12"/>
      <c r="Y169" s="8">
        <f>IF(X169="",0,IF(X169="優勝",[5]現行XD用点数換算表!$B$15,IF(X169="準優勝",[5]現行XD用点数換算表!$C$15,IF(X169="ベスト4",[5]現行XD用点数換算表!$D$15,IF(X169="ベスト8",[5]現行XD用点数換算表!$E$15,IF(X169="ベスト16",[5]現行XD用点数換算表!$F$15,IF(X169="ベスト32",[5]現行XD用点数換算表!$G$15,"")))))))</f>
        <v>0</v>
      </c>
      <c r="Z169" s="12"/>
      <c r="AA169" s="8">
        <f>IF(Z169="",0,IF(Z169="優勝",現行XD用点数換算表!$B$16,IF(Z169="準優勝",現行XD用点数換算表!$C$16,IF(Z169="ベスト4",現行XD用点数換算表!$D$16,IF(Z169="ベスト8",現行XD用点数換算表!$E$16,IF(Z169="ベスト16",現行XD用点数換算表!$F$16,IF(Z169="ベスト32",現行XD用点数換算表!$G$16,"")))))))</f>
        <v>0</v>
      </c>
      <c r="AB169" s="12"/>
      <c r="AC169" s="8">
        <f>IF(AB169="",0,IF(AB169="優勝",現行XD用点数換算表!$B$17,IF(AB169="準優勝",現行XD用点数換算表!$C$17,IF(AB169="ベスト4",現行XD用点数換算表!$D$17,IF(AB169="ベスト8",現行XD用点数換算表!$E$17,IF(AB169="ベスト16",現行XD用点数換算表!$F$17,IF(AB169="ベスト32",現行XD用点数換算表!$G$17,"")))))))</f>
        <v>0</v>
      </c>
      <c r="AD169" s="12"/>
      <c r="AE169" s="8">
        <f>IF(AD169="",0,IF(AD169="優勝",現行XD用点数換算表!$B$18,IF(AD169="準優勝",現行XD用点数換算表!$C$18,IF(AD169="ベスト4",現行XD用点数換算表!$D$18,IF(AD169="ベスト8",現行XD用点数換算表!$E$18,現行XD用点数換算表!$F$18)))))</f>
        <v>0</v>
      </c>
      <c r="AF169" s="12"/>
      <c r="AG169" s="8">
        <f>IF(AF169="",0,IF(AF169="優勝",現行XD用点数換算表!$B$19,IF(AF169="準優勝",現行XD用点数換算表!$C$19,IF(AF169="ベスト4",現行XD用点数換算表!$D$19,IF(AF169="ベスト8",現行XD用点数換算表!$E$19,現行XD用点数換算表!$F$19)))))</f>
        <v>0</v>
      </c>
      <c r="AH169" s="8">
        <f t="shared" si="5"/>
        <v>0</v>
      </c>
    </row>
    <row r="170" spans="1:34" ht="15" customHeight="1" x14ac:dyDescent="0.55000000000000004">
      <c r="A170" s="12"/>
      <c r="B170" s="12"/>
      <c r="C170" s="12"/>
      <c r="D170" s="12"/>
      <c r="E170" s="12"/>
      <c r="F170" s="12"/>
      <c r="G170" s="13">
        <f>IF(F170="",0,IF(F170="優勝",現行XD用点数換算表!$B$2,IF(F170="準優勝",現行XD用点数換算表!$C$2,IF(F170="ベスト4",現行XD用点数換算表!$D$2,現行XD用点数換算表!$E$2))))</f>
        <v>0</v>
      </c>
      <c r="H170" s="12"/>
      <c r="I170" s="8">
        <f>IF(H170="",0,IF(H170="優勝",現行XD用点数換算表!$B$3,IF(H170="準優勝",現行XD用点数換算表!$C$3,IF(H170="ベスト4",現行XD用点数換算表!$D$3,現行XD用点数換算表!$E$3))))</f>
        <v>0</v>
      </c>
      <c r="J170" s="12"/>
      <c r="K170" s="8">
        <f>IF(J170="",0,IF(J170="優勝",[5]現行XD用点数換算表!$B$4,IF(J170="準優勝",[5]現行XD用点数換算表!$C$4,IF(J170="ベスト4",[5]現行XD用点数換算表!$D$4,IF(J170="ベスト8",[5]現行XD用点数換算表!$E$4,IF(J170="ベスト16",[5]現行XD用点数換算表!$F$4,IF(J170="ベスト32",[5]現行XD用点数換算表!$G$4,"")))))))</f>
        <v>0</v>
      </c>
      <c r="L170" s="12"/>
      <c r="M170" s="8">
        <f>IF(L170="",0,IF(L170="優勝",現行XD用点数換算表!$B$5,IF(L170="準優勝",現行XD用点数換算表!$C$5,IF(L170="ベスト4",現行XD用点数換算表!$D$5,IF(L170="ベスト8",現行XD用点数換算表!$E$5,IF(L170="ベスト16",現行XD用点数換算表!$F$5,IF(L170="ベスト32",現行XD用点数換算表!$G$5,"")))))))</f>
        <v>0</v>
      </c>
      <c r="N170" s="12"/>
      <c r="O170" s="8">
        <f>IF(N170="",0,IF(N170="優勝",現行XD用点数換算表!$B$6,IF(N170="準優勝",現行XD用点数換算表!$C$6,IF(N170="ベスト4",現行XD用点数換算表!$D$6,IF(N170="ベスト8",現行XD用点数換算表!$E$6,IF(N170="ベスト16",現行XD用点数換算表!$F$6,IF(N170="ベスト32",現行XD用点数換算表!$G$6,"")))))))</f>
        <v>0</v>
      </c>
      <c r="P170" s="12"/>
      <c r="Q170" s="8">
        <f>IF(P170="",0,IF(P170="優勝",現行XD用点数換算表!$B$7,IF(P170="準優勝",現行XD用点数換算表!$C$7,IF(P170="ベスト4",現行XD用点数換算表!$D$7,IF(P170="ベスト8",現行XD用点数換算表!$E$7,現行XD用点数換算表!$F$7)))))</f>
        <v>0</v>
      </c>
      <c r="R170" s="12"/>
      <c r="S170" s="8">
        <f>IF(R170="",0,IF(R170="優勝",現行XD用点数換算表!$B$8,IF(R170="準優勝",現行XD用点数換算表!$C$8,IF(R170="ベスト4",現行XD用点数換算表!$D$8,IF(R170="ベスト8",現行XD用点数換算表!$E$8,現行XD用点数換算表!$F$8)))))</f>
        <v>0</v>
      </c>
      <c r="T170" s="12"/>
      <c r="U170" s="14">
        <f>IF(T170="",0,IF(T170="優勝",現行XD用点数換算表!$B$13,IF(T170="準優勝",現行XD用点数換算表!$C$13,IF(T170="ベスト4",現行XD用点数換算表!$D$13,現行XD用点数換算表!$E$13))))</f>
        <v>0</v>
      </c>
      <c r="V170" s="12"/>
      <c r="W170" s="8">
        <f>IF(V170="",0,IF(V170="優勝",現行XD用点数換算表!$B$14,IF(V170="準優勝",現行XD用点数換算表!$C$14,IF(V170="ベスト4",現行XD用点数換算表!$D$14,現行XD用点数換算表!$E$14))))</f>
        <v>0</v>
      </c>
      <c r="X170" s="12"/>
      <c r="Y170" s="8">
        <f>IF(X170="",0,IF(X170="優勝",[5]現行XD用点数換算表!$B$15,IF(X170="準優勝",[5]現行XD用点数換算表!$C$15,IF(X170="ベスト4",[5]現行XD用点数換算表!$D$15,IF(X170="ベスト8",[5]現行XD用点数換算表!$E$15,IF(X170="ベスト16",[5]現行XD用点数換算表!$F$15,IF(X170="ベスト32",[5]現行XD用点数換算表!$G$15,"")))))))</f>
        <v>0</v>
      </c>
      <c r="Z170" s="12"/>
      <c r="AA170" s="8">
        <f>IF(Z170="",0,IF(Z170="優勝",現行XD用点数換算表!$B$16,IF(Z170="準優勝",現行XD用点数換算表!$C$16,IF(Z170="ベスト4",現行XD用点数換算表!$D$16,IF(Z170="ベスト8",現行XD用点数換算表!$E$16,IF(Z170="ベスト16",現行XD用点数換算表!$F$16,IF(Z170="ベスト32",現行XD用点数換算表!$G$16,"")))))))</f>
        <v>0</v>
      </c>
      <c r="AB170" s="12"/>
      <c r="AC170" s="8">
        <f>IF(AB170="",0,IF(AB170="優勝",現行XD用点数換算表!$B$17,IF(AB170="準優勝",現行XD用点数換算表!$C$17,IF(AB170="ベスト4",現行XD用点数換算表!$D$17,IF(AB170="ベスト8",現行XD用点数換算表!$E$17,IF(AB170="ベスト16",現行XD用点数換算表!$F$17,IF(AB170="ベスト32",現行XD用点数換算表!$G$17,"")))))))</f>
        <v>0</v>
      </c>
      <c r="AD170" s="12"/>
      <c r="AE170" s="8">
        <f>IF(AD170="",0,IF(AD170="優勝",現行XD用点数換算表!$B$18,IF(AD170="準優勝",現行XD用点数換算表!$C$18,IF(AD170="ベスト4",現行XD用点数換算表!$D$18,IF(AD170="ベスト8",現行XD用点数換算表!$E$18,現行XD用点数換算表!$F$18)))))</f>
        <v>0</v>
      </c>
      <c r="AF170" s="12"/>
      <c r="AG170" s="8">
        <f>IF(AF170="",0,IF(AF170="優勝",現行XD用点数換算表!$B$19,IF(AF170="準優勝",現行XD用点数換算表!$C$19,IF(AF170="ベスト4",現行XD用点数換算表!$D$19,IF(AF170="ベスト8",現行XD用点数換算表!$E$19,現行XD用点数換算表!$F$19)))))</f>
        <v>0</v>
      </c>
      <c r="AH170" s="8">
        <f t="shared" si="5"/>
        <v>0</v>
      </c>
    </row>
    <row r="171" spans="1:34" ht="15" customHeight="1" x14ac:dyDescent="0.55000000000000004">
      <c r="A171" s="12"/>
      <c r="B171" s="12"/>
      <c r="C171" s="12"/>
      <c r="D171" s="12"/>
      <c r="E171" s="12"/>
      <c r="F171" s="12"/>
      <c r="G171" s="13">
        <f>IF(F171="",0,IF(F171="優勝",現行XD用点数換算表!$B$2,IF(F171="準優勝",現行XD用点数換算表!$C$2,IF(F171="ベスト4",現行XD用点数換算表!$D$2,現行XD用点数換算表!$E$2))))</f>
        <v>0</v>
      </c>
      <c r="H171" s="12"/>
      <c r="I171" s="8">
        <f>IF(H171="",0,IF(H171="優勝",現行XD用点数換算表!$B$3,IF(H171="準優勝",現行XD用点数換算表!$C$3,IF(H171="ベスト4",現行XD用点数換算表!$D$3,現行XD用点数換算表!$E$3))))</f>
        <v>0</v>
      </c>
      <c r="J171" s="12"/>
      <c r="K171" s="8">
        <f>IF(J171="",0,IF(J171="優勝",[5]現行XD用点数換算表!$B$4,IF(J171="準優勝",[5]現行XD用点数換算表!$C$4,IF(J171="ベスト4",[5]現行XD用点数換算表!$D$4,IF(J171="ベスト8",[5]現行XD用点数換算表!$E$4,IF(J171="ベスト16",[5]現行XD用点数換算表!$F$4,IF(J171="ベスト32",[5]現行XD用点数換算表!$G$4,"")))))))</f>
        <v>0</v>
      </c>
      <c r="L171" s="12"/>
      <c r="M171" s="8">
        <f>IF(L171="",0,IF(L171="優勝",現行XD用点数換算表!$B$5,IF(L171="準優勝",現行XD用点数換算表!$C$5,IF(L171="ベスト4",現行XD用点数換算表!$D$5,IF(L171="ベスト8",現行XD用点数換算表!$E$5,IF(L171="ベスト16",現行XD用点数換算表!$F$5,IF(L171="ベスト32",現行XD用点数換算表!$G$5,"")))))))</f>
        <v>0</v>
      </c>
      <c r="N171" s="12"/>
      <c r="O171" s="8">
        <f>IF(N171="",0,IF(N171="優勝",現行XD用点数換算表!$B$6,IF(N171="準優勝",現行XD用点数換算表!$C$6,IF(N171="ベスト4",現行XD用点数換算表!$D$6,IF(N171="ベスト8",現行XD用点数換算表!$E$6,IF(N171="ベスト16",現行XD用点数換算表!$F$6,IF(N171="ベスト32",現行XD用点数換算表!$G$6,"")))))))</f>
        <v>0</v>
      </c>
      <c r="P171" s="12"/>
      <c r="Q171" s="8">
        <f>IF(P171="",0,IF(P171="優勝",現行XD用点数換算表!$B$7,IF(P171="準優勝",現行XD用点数換算表!$C$7,IF(P171="ベスト4",現行XD用点数換算表!$D$7,IF(P171="ベスト8",現行XD用点数換算表!$E$7,現行XD用点数換算表!$F$7)))))</f>
        <v>0</v>
      </c>
      <c r="R171" s="12"/>
      <c r="S171" s="8">
        <f>IF(R171="",0,IF(R171="優勝",現行XD用点数換算表!$B$8,IF(R171="準優勝",現行XD用点数換算表!$C$8,IF(R171="ベスト4",現行XD用点数換算表!$D$8,IF(R171="ベスト8",現行XD用点数換算表!$E$8,現行XD用点数換算表!$F$8)))))</f>
        <v>0</v>
      </c>
      <c r="T171" s="12"/>
      <c r="U171" s="14">
        <f>IF(T171="",0,IF(T171="優勝",現行XD用点数換算表!$B$13,IF(T171="準優勝",現行XD用点数換算表!$C$13,IF(T171="ベスト4",現行XD用点数換算表!$D$13,現行XD用点数換算表!$E$13))))</f>
        <v>0</v>
      </c>
      <c r="V171" s="12"/>
      <c r="W171" s="8">
        <f>IF(V171="",0,IF(V171="優勝",現行XD用点数換算表!$B$14,IF(V171="準優勝",現行XD用点数換算表!$C$14,IF(V171="ベスト4",現行XD用点数換算表!$D$14,現行XD用点数換算表!$E$14))))</f>
        <v>0</v>
      </c>
      <c r="X171" s="12"/>
      <c r="Y171" s="8">
        <f>IF(X171="",0,IF(X171="優勝",[5]現行XD用点数換算表!$B$15,IF(X171="準優勝",[5]現行XD用点数換算表!$C$15,IF(X171="ベスト4",[5]現行XD用点数換算表!$D$15,IF(X171="ベスト8",[5]現行XD用点数換算表!$E$15,IF(X171="ベスト16",[5]現行XD用点数換算表!$F$15,IF(X171="ベスト32",[5]現行XD用点数換算表!$G$15,"")))))))</f>
        <v>0</v>
      </c>
      <c r="Z171" s="12"/>
      <c r="AA171" s="8">
        <f>IF(Z171="",0,IF(Z171="優勝",現行XD用点数換算表!$B$16,IF(Z171="準優勝",現行XD用点数換算表!$C$16,IF(Z171="ベスト4",現行XD用点数換算表!$D$16,IF(Z171="ベスト8",現行XD用点数換算表!$E$16,IF(Z171="ベスト16",現行XD用点数換算表!$F$16,IF(Z171="ベスト32",現行XD用点数換算表!$G$16,"")))))))</f>
        <v>0</v>
      </c>
      <c r="AB171" s="12"/>
      <c r="AC171" s="8">
        <f>IF(AB171="",0,IF(AB171="優勝",現行XD用点数換算表!$B$17,IF(AB171="準優勝",現行XD用点数換算表!$C$17,IF(AB171="ベスト4",現行XD用点数換算表!$D$17,IF(AB171="ベスト8",現行XD用点数換算表!$E$17,IF(AB171="ベスト16",現行XD用点数換算表!$F$17,IF(AB171="ベスト32",現行XD用点数換算表!$G$17,"")))))))</f>
        <v>0</v>
      </c>
      <c r="AD171" s="12"/>
      <c r="AE171" s="8">
        <f>IF(AD171="",0,IF(AD171="優勝",現行XD用点数換算表!$B$18,IF(AD171="準優勝",現行XD用点数換算表!$C$18,IF(AD171="ベスト4",現行XD用点数換算表!$D$18,IF(AD171="ベスト8",現行XD用点数換算表!$E$18,現行XD用点数換算表!$F$18)))))</f>
        <v>0</v>
      </c>
      <c r="AF171" s="12"/>
      <c r="AG171" s="8">
        <f>IF(AF171="",0,IF(AF171="優勝",現行XD用点数換算表!$B$19,IF(AF171="準優勝",現行XD用点数換算表!$C$19,IF(AF171="ベスト4",現行XD用点数換算表!$D$19,IF(AF171="ベスト8",現行XD用点数換算表!$E$19,現行XD用点数換算表!$F$19)))))</f>
        <v>0</v>
      </c>
      <c r="AH171" s="8">
        <f t="shared" si="5"/>
        <v>0</v>
      </c>
    </row>
    <row r="172" spans="1:34" ht="15" customHeight="1" x14ac:dyDescent="0.55000000000000004">
      <c r="A172" s="12"/>
      <c r="B172" s="12"/>
      <c r="C172" s="12"/>
      <c r="D172" s="12"/>
      <c r="E172" s="12"/>
      <c r="F172" s="12"/>
      <c r="G172" s="13">
        <f>IF(F172="",0,IF(F172="優勝",現行XD用点数換算表!$B$2,IF(F172="準優勝",現行XD用点数換算表!$C$2,IF(F172="ベスト4",現行XD用点数換算表!$D$2,現行XD用点数換算表!$E$2))))</f>
        <v>0</v>
      </c>
      <c r="H172" s="12"/>
      <c r="I172" s="8">
        <f>IF(H172="",0,IF(H172="優勝",現行XD用点数換算表!$B$3,IF(H172="準優勝",現行XD用点数換算表!$C$3,IF(H172="ベスト4",現行XD用点数換算表!$D$3,現行XD用点数換算表!$E$3))))</f>
        <v>0</v>
      </c>
      <c r="J172" s="12"/>
      <c r="K172" s="8">
        <f>IF(J172="",0,IF(J172="優勝",[5]現行XD用点数換算表!$B$4,IF(J172="準優勝",[5]現行XD用点数換算表!$C$4,IF(J172="ベスト4",[5]現行XD用点数換算表!$D$4,IF(J172="ベスト8",[5]現行XD用点数換算表!$E$4,IF(J172="ベスト16",[5]現行XD用点数換算表!$F$4,IF(J172="ベスト32",[5]現行XD用点数換算表!$G$4,"")))))))</f>
        <v>0</v>
      </c>
      <c r="L172" s="12"/>
      <c r="M172" s="8">
        <f>IF(L172="",0,IF(L172="優勝",現行XD用点数換算表!$B$5,IF(L172="準優勝",現行XD用点数換算表!$C$5,IF(L172="ベスト4",現行XD用点数換算表!$D$5,IF(L172="ベスト8",現行XD用点数換算表!$E$5,IF(L172="ベスト16",現行XD用点数換算表!$F$5,IF(L172="ベスト32",現行XD用点数換算表!$G$5,"")))))))</f>
        <v>0</v>
      </c>
      <c r="N172" s="12"/>
      <c r="O172" s="8">
        <f>IF(N172="",0,IF(N172="優勝",現行XD用点数換算表!$B$6,IF(N172="準優勝",現行XD用点数換算表!$C$6,IF(N172="ベスト4",現行XD用点数換算表!$D$6,IF(N172="ベスト8",現行XD用点数換算表!$E$6,IF(N172="ベスト16",現行XD用点数換算表!$F$6,IF(N172="ベスト32",現行XD用点数換算表!$G$6,"")))))))</f>
        <v>0</v>
      </c>
      <c r="P172" s="12"/>
      <c r="Q172" s="8">
        <f>IF(P172="",0,IF(P172="優勝",現行XD用点数換算表!$B$7,IF(P172="準優勝",現行XD用点数換算表!$C$7,IF(P172="ベスト4",現行XD用点数換算表!$D$7,IF(P172="ベスト8",現行XD用点数換算表!$E$7,現行XD用点数換算表!$F$7)))))</f>
        <v>0</v>
      </c>
      <c r="R172" s="12"/>
      <c r="S172" s="8">
        <f>IF(R172="",0,IF(R172="優勝",現行XD用点数換算表!$B$8,IF(R172="準優勝",現行XD用点数換算表!$C$8,IF(R172="ベスト4",現行XD用点数換算表!$D$8,IF(R172="ベスト8",現行XD用点数換算表!$E$8,現行XD用点数換算表!$F$8)))))</f>
        <v>0</v>
      </c>
      <c r="T172" s="12"/>
      <c r="U172" s="14">
        <f>IF(T172="",0,IF(T172="優勝",現行XD用点数換算表!$B$13,IF(T172="準優勝",現行XD用点数換算表!$C$13,IF(T172="ベスト4",現行XD用点数換算表!$D$13,現行XD用点数換算表!$E$13))))</f>
        <v>0</v>
      </c>
      <c r="V172" s="12"/>
      <c r="W172" s="8">
        <f>IF(V172="",0,IF(V172="優勝",現行XD用点数換算表!$B$14,IF(V172="準優勝",現行XD用点数換算表!$C$14,IF(V172="ベスト4",現行XD用点数換算表!$D$14,現行XD用点数換算表!$E$14))))</f>
        <v>0</v>
      </c>
      <c r="X172" s="12"/>
      <c r="Y172" s="8">
        <f>IF(X172="",0,IF(X172="優勝",[5]現行XD用点数換算表!$B$15,IF(X172="準優勝",[5]現行XD用点数換算表!$C$15,IF(X172="ベスト4",[5]現行XD用点数換算表!$D$15,IF(X172="ベスト8",[5]現行XD用点数換算表!$E$15,IF(X172="ベスト16",[5]現行XD用点数換算表!$F$15,IF(X172="ベスト32",[5]現行XD用点数換算表!$G$15,"")))))))</f>
        <v>0</v>
      </c>
      <c r="Z172" s="12"/>
      <c r="AA172" s="8">
        <f>IF(Z172="",0,IF(Z172="優勝",現行XD用点数換算表!$B$16,IF(Z172="準優勝",現行XD用点数換算表!$C$16,IF(Z172="ベスト4",現行XD用点数換算表!$D$16,IF(Z172="ベスト8",現行XD用点数換算表!$E$16,IF(Z172="ベスト16",現行XD用点数換算表!$F$16,IF(Z172="ベスト32",現行XD用点数換算表!$G$16,"")))))))</f>
        <v>0</v>
      </c>
      <c r="AB172" s="12"/>
      <c r="AC172" s="8">
        <f>IF(AB172="",0,IF(AB172="優勝",現行XD用点数換算表!$B$17,IF(AB172="準優勝",現行XD用点数換算表!$C$17,IF(AB172="ベスト4",現行XD用点数換算表!$D$17,IF(AB172="ベスト8",現行XD用点数換算表!$E$17,IF(AB172="ベスト16",現行XD用点数換算表!$F$17,IF(AB172="ベスト32",現行XD用点数換算表!$G$17,"")))))))</f>
        <v>0</v>
      </c>
      <c r="AD172" s="12"/>
      <c r="AE172" s="8">
        <f>IF(AD172="",0,IF(AD172="優勝",現行XD用点数換算表!$B$18,IF(AD172="準優勝",現行XD用点数換算表!$C$18,IF(AD172="ベスト4",現行XD用点数換算表!$D$18,IF(AD172="ベスト8",現行XD用点数換算表!$E$18,現行XD用点数換算表!$F$18)))))</f>
        <v>0</v>
      </c>
      <c r="AF172" s="12"/>
      <c r="AG172" s="8">
        <f>IF(AF172="",0,IF(AF172="優勝",現行XD用点数換算表!$B$19,IF(AF172="準優勝",現行XD用点数換算表!$C$19,IF(AF172="ベスト4",現行XD用点数換算表!$D$19,IF(AF172="ベスト8",現行XD用点数換算表!$E$19,現行XD用点数換算表!$F$19)))))</f>
        <v>0</v>
      </c>
      <c r="AH172" s="8">
        <f t="shared" si="5"/>
        <v>0</v>
      </c>
    </row>
    <row r="173" spans="1:34" ht="15" customHeight="1" x14ac:dyDescent="0.55000000000000004">
      <c r="A173" s="12"/>
      <c r="B173" s="12"/>
      <c r="C173" s="12"/>
      <c r="D173" s="12"/>
      <c r="E173" s="12"/>
      <c r="F173" s="12"/>
      <c r="G173" s="13">
        <f>IF(F173="",0,IF(F173="優勝",現行XD用点数換算表!$B$2,IF(F173="準優勝",現行XD用点数換算表!$C$2,IF(F173="ベスト4",現行XD用点数換算表!$D$2,現行XD用点数換算表!$E$2))))</f>
        <v>0</v>
      </c>
      <c r="H173" s="12"/>
      <c r="I173" s="8">
        <f>IF(H173="",0,IF(H173="優勝",現行XD用点数換算表!$B$3,IF(H173="準優勝",現行XD用点数換算表!$C$3,IF(H173="ベスト4",現行XD用点数換算表!$D$3,現行XD用点数換算表!$E$3))))</f>
        <v>0</v>
      </c>
      <c r="J173" s="12"/>
      <c r="K173" s="8">
        <f>IF(J173="",0,IF(J173="優勝",[5]現行XD用点数換算表!$B$4,IF(J173="準優勝",[5]現行XD用点数換算表!$C$4,IF(J173="ベスト4",[5]現行XD用点数換算表!$D$4,IF(J173="ベスト8",[5]現行XD用点数換算表!$E$4,IF(J173="ベスト16",[5]現行XD用点数換算表!$F$4,IF(J173="ベスト32",[5]現行XD用点数換算表!$G$4,"")))))))</f>
        <v>0</v>
      </c>
      <c r="L173" s="12"/>
      <c r="M173" s="8">
        <f>IF(L173="",0,IF(L173="優勝",現行XD用点数換算表!$B$5,IF(L173="準優勝",現行XD用点数換算表!$C$5,IF(L173="ベスト4",現行XD用点数換算表!$D$5,IF(L173="ベスト8",現行XD用点数換算表!$E$5,IF(L173="ベスト16",現行XD用点数換算表!$F$5,IF(L173="ベスト32",現行XD用点数換算表!$G$5,"")))))))</f>
        <v>0</v>
      </c>
      <c r="N173" s="12"/>
      <c r="O173" s="8">
        <f>IF(N173="",0,IF(N173="優勝",現行XD用点数換算表!$B$6,IF(N173="準優勝",現行XD用点数換算表!$C$6,IF(N173="ベスト4",現行XD用点数換算表!$D$6,IF(N173="ベスト8",現行XD用点数換算表!$E$6,IF(N173="ベスト16",現行XD用点数換算表!$F$6,IF(N173="ベスト32",現行XD用点数換算表!$G$6,"")))))))</f>
        <v>0</v>
      </c>
      <c r="P173" s="12"/>
      <c r="Q173" s="8">
        <f>IF(P173="",0,IF(P173="優勝",現行XD用点数換算表!$B$7,IF(P173="準優勝",現行XD用点数換算表!$C$7,IF(P173="ベスト4",現行XD用点数換算表!$D$7,IF(P173="ベスト8",現行XD用点数換算表!$E$7,現行XD用点数換算表!$F$7)))))</f>
        <v>0</v>
      </c>
      <c r="R173" s="12"/>
      <c r="S173" s="8">
        <f>IF(R173="",0,IF(R173="優勝",現行XD用点数換算表!$B$8,IF(R173="準優勝",現行XD用点数換算表!$C$8,IF(R173="ベスト4",現行XD用点数換算表!$D$8,IF(R173="ベスト8",現行XD用点数換算表!$E$8,現行XD用点数換算表!$F$8)))))</f>
        <v>0</v>
      </c>
      <c r="T173" s="12"/>
      <c r="U173" s="14">
        <f>IF(T173="",0,IF(T173="優勝",現行XD用点数換算表!$B$13,IF(T173="準優勝",現行XD用点数換算表!$C$13,IF(T173="ベスト4",現行XD用点数換算表!$D$13,現行XD用点数換算表!$E$13))))</f>
        <v>0</v>
      </c>
      <c r="V173" s="12"/>
      <c r="W173" s="8">
        <f>IF(V173="",0,IF(V173="優勝",現行XD用点数換算表!$B$14,IF(V173="準優勝",現行XD用点数換算表!$C$14,IF(V173="ベスト4",現行XD用点数換算表!$D$14,現行XD用点数換算表!$E$14))))</f>
        <v>0</v>
      </c>
      <c r="X173" s="12"/>
      <c r="Y173" s="8">
        <f>IF(X173="",0,IF(X173="優勝",[5]現行XD用点数換算表!$B$15,IF(X173="準優勝",[5]現行XD用点数換算表!$C$15,IF(X173="ベスト4",[5]現行XD用点数換算表!$D$15,IF(X173="ベスト8",[5]現行XD用点数換算表!$E$15,IF(X173="ベスト16",[5]現行XD用点数換算表!$F$15,IF(X173="ベスト32",[5]現行XD用点数換算表!$G$15,"")))))))</f>
        <v>0</v>
      </c>
      <c r="Z173" s="12"/>
      <c r="AA173" s="8">
        <f>IF(Z173="",0,IF(Z173="優勝",現行XD用点数換算表!$B$16,IF(Z173="準優勝",現行XD用点数換算表!$C$16,IF(Z173="ベスト4",現行XD用点数換算表!$D$16,IF(Z173="ベスト8",現行XD用点数換算表!$E$16,IF(Z173="ベスト16",現行XD用点数換算表!$F$16,IF(Z173="ベスト32",現行XD用点数換算表!$G$16,"")))))))</f>
        <v>0</v>
      </c>
      <c r="AB173" s="12"/>
      <c r="AC173" s="8">
        <f>IF(AB173="",0,IF(AB173="優勝",現行XD用点数換算表!$B$17,IF(AB173="準優勝",現行XD用点数換算表!$C$17,IF(AB173="ベスト4",現行XD用点数換算表!$D$17,IF(AB173="ベスト8",現行XD用点数換算表!$E$17,IF(AB173="ベスト16",現行XD用点数換算表!$F$17,IF(AB173="ベスト32",現行XD用点数換算表!$G$17,"")))))))</f>
        <v>0</v>
      </c>
      <c r="AD173" s="12"/>
      <c r="AE173" s="8">
        <f>IF(AD173="",0,IF(AD173="優勝",現行XD用点数換算表!$B$18,IF(AD173="準優勝",現行XD用点数換算表!$C$18,IF(AD173="ベスト4",現行XD用点数換算表!$D$18,IF(AD173="ベスト8",現行XD用点数換算表!$E$18,現行XD用点数換算表!$F$18)))))</f>
        <v>0</v>
      </c>
      <c r="AF173" s="12"/>
      <c r="AG173" s="8">
        <f>IF(AF173="",0,IF(AF173="優勝",現行XD用点数換算表!$B$19,IF(AF173="準優勝",現行XD用点数換算表!$C$19,IF(AF173="ベスト4",現行XD用点数換算表!$D$19,IF(AF173="ベスト8",現行XD用点数換算表!$E$19,現行XD用点数換算表!$F$19)))))</f>
        <v>0</v>
      </c>
      <c r="AH173" s="8">
        <f t="shared" si="5"/>
        <v>0</v>
      </c>
    </row>
    <row r="174" spans="1:34" ht="15" customHeight="1" x14ac:dyDescent="0.55000000000000004">
      <c r="A174" s="12"/>
      <c r="B174" s="12"/>
      <c r="C174" s="12"/>
      <c r="D174" s="12"/>
      <c r="E174" s="12"/>
      <c r="F174" s="12"/>
      <c r="G174" s="13">
        <f>IF(F174="",0,IF(F174="優勝",現行XD用点数換算表!$B$2,IF(F174="準優勝",現行XD用点数換算表!$C$2,IF(F174="ベスト4",現行XD用点数換算表!$D$2,現行XD用点数換算表!$E$2))))</f>
        <v>0</v>
      </c>
      <c r="H174" s="12"/>
      <c r="I174" s="8">
        <f>IF(H174="",0,IF(H174="優勝",現行XD用点数換算表!$B$3,IF(H174="準優勝",現行XD用点数換算表!$C$3,IF(H174="ベスト4",現行XD用点数換算表!$D$3,現行XD用点数換算表!$E$3))))</f>
        <v>0</v>
      </c>
      <c r="J174" s="12"/>
      <c r="K174" s="8">
        <f>IF(J174="",0,IF(J174="優勝",[5]現行XD用点数換算表!$B$4,IF(J174="準優勝",[5]現行XD用点数換算表!$C$4,IF(J174="ベスト4",[5]現行XD用点数換算表!$D$4,IF(J174="ベスト8",[5]現行XD用点数換算表!$E$4,IF(J174="ベスト16",[5]現行XD用点数換算表!$F$4,IF(J174="ベスト32",[5]現行XD用点数換算表!$G$4,"")))))))</f>
        <v>0</v>
      </c>
      <c r="L174" s="12"/>
      <c r="M174" s="8">
        <f>IF(L174="",0,IF(L174="優勝",現行XD用点数換算表!$B$5,IF(L174="準優勝",現行XD用点数換算表!$C$5,IF(L174="ベスト4",現行XD用点数換算表!$D$5,IF(L174="ベスト8",現行XD用点数換算表!$E$5,IF(L174="ベスト16",現行XD用点数換算表!$F$5,IF(L174="ベスト32",現行XD用点数換算表!$G$5,"")))))))</f>
        <v>0</v>
      </c>
      <c r="N174" s="12"/>
      <c r="O174" s="8">
        <f>IF(N174="",0,IF(N174="優勝",現行XD用点数換算表!$B$6,IF(N174="準優勝",現行XD用点数換算表!$C$6,IF(N174="ベスト4",現行XD用点数換算表!$D$6,IF(N174="ベスト8",現行XD用点数換算表!$E$6,IF(N174="ベスト16",現行XD用点数換算表!$F$6,IF(N174="ベスト32",現行XD用点数換算表!$G$6,"")))))))</f>
        <v>0</v>
      </c>
      <c r="P174" s="12"/>
      <c r="Q174" s="8">
        <f>IF(P174="",0,IF(P174="優勝",現行XD用点数換算表!$B$7,IF(P174="準優勝",現行XD用点数換算表!$C$7,IF(P174="ベスト4",現行XD用点数換算表!$D$7,IF(P174="ベスト8",現行XD用点数換算表!$E$7,現行XD用点数換算表!$F$7)))))</f>
        <v>0</v>
      </c>
      <c r="R174" s="12"/>
      <c r="S174" s="8">
        <f>IF(R174="",0,IF(R174="優勝",現行XD用点数換算表!$B$8,IF(R174="準優勝",現行XD用点数換算表!$C$8,IF(R174="ベスト4",現行XD用点数換算表!$D$8,IF(R174="ベスト8",現行XD用点数換算表!$E$8,現行XD用点数換算表!$F$8)))))</f>
        <v>0</v>
      </c>
      <c r="T174" s="12"/>
      <c r="U174" s="14">
        <f>IF(T174="",0,IF(T174="優勝",現行XD用点数換算表!$B$13,IF(T174="準優勝",現行XD用点数換算表!$C$13,IF(T174="ベスト4",現行XD用点数換算表!$D$13,現行XD用点数換算表!$E$13))))</f>
        <v>0</v>
      </c>
      <c r="V174" s="12"/>
      <c r="W174" s="8">
        <f>IF(V174="",0,IF(V174="優勝",現行XD用点数換算表!$B$14,IF(V174="準優勝",現行XD用点数換算表!$C$14,IF(V174="ベスト4",現行XD用点数換算表!$D$14,現行XD用点数換算表!$E$14))))</f>
        <v>0</v>
      </c>
      <c r="X174" s="12"/>
      <c r="Y174" s="8">
        <f>IF(X174="",0,IF(X174="優勝",[5]現行XD用点数換算表!$B$15,IF(X174="準優勝",[5]現行XD用点数換算表!$C$15,IF(X174="ベスト4",[5]現行XD用点数換算表!$D$15,IF(X174="ベスト8",[5]現行XD用点数換算表!$E$15,IF(X174="ベスト16",[5]現行XD用点数換算表!$F$15,IF(X174="ベスト32",[5]現行XD用点数換算表!$G$15,"")))))))</f>
        <v>0</v>
      </c>
      <c r="Z174" s="12"/>
      <c r="AA174" s="8">
        <f>IF(Z174="",0,IF(Z174="優勝",現行XD用点数換算表!$B$16,IF(Z174="準優勝",現行XD用点数換算表!$C$16,IF(Z174="ベスト4",現行XD用点数換算表!$D$16,IF(Z174="ベスト8",現行XD用点数換算表!$E$16,IF(Z174="ベスト16",現行XD用点数換算表!$F$16,IF(Z174="ベスト32",現行XD用点数換算表!$G$16,"")))))))</f>
        <v>0</v>
      </c>
      <c r="AB174" s="12"/>
      <c r="AC174" s="8">
        <f>IF(AB174="",0,IF(AB174="優勝",現行XD用点数換算表!$B$17,IF(AB174="準優勝",現行XD用点数換算表!$C$17,IF(AB174="ベスト4",現行XD用点数換算表!$D$17,IF(AB174="ベスト8",現行XD用点数換算表!$E$17,IF(AB174="ベスト16",現行XD用点数換算表!$F$17,IF(AB174="ベスト32",現行XD用点数換算表!$G$17,"")))))))</f>
        <v>0</v>
      </c>
      <c r="AD174" s="12"/>
      <c r="AE174" s="8">
        <f>IF(AD174="",0,IF(AD174="優勝",現行XD用点数換算表!$B$18,IF(AD174="準優勝",現行XD用点数換算表!$C$18,IF(AD174="ベスト4",現行XD用点数換算表!$D$18,IF(AD174="ベスト8",現行XD用点数換算表!$E$18,現行XD用点数換算表!$F$18)))))</f>
        <v>0</v>
      </c>
      <c r="AF174" s="12"/>
      <c r="AG174" s="8">
        <f>IF(AF174="",0,IF(AF174="優勝",現行XD用点数換算表!$B$19,IF(AF174="準優勝",現行XD用点数換算表!$C$19,IF(AF174="ベスト4",現行XD用点数換算表!$D$19,IF(AF174="ベスト8",現行XD用点数換算表!$E$19,現行XD用点数換算表!$F$19)))))</f>
        <v>0</v>
      </c>
      <c r="AH174" s="8">
        <f t="shared" si="5"/>
        <v>0</v>
      </c>
    </row>
    <row r="175" spans="1:34" ht="15" customHeight="1" x14ac:dyDescent="0.55000000000000004">
      <c r="A175" s="12"/>
      <c r="B175" s="12"/>
      <c r="C175" s="12"/>
      <c r="D175" s="12"/>
      <c r="E175" s="12"/>
      <c r="F175" s="12"/>
      <c r="G175" s="13">
        <f>IF(F175="",0,IF(F175="優勝",現行XD用点数換算表!$B$2,IF(F175="準優勝",現行XD用点数換算表!$C$2,IF(F175="ベスト4",現行XD用点数換算表!$D$2,現行XD用点数換算表!$E$2))))</f>
        <v>0</v>
      </c>
      <c r="H175" s="12"/>
      <c r="I175" s="8">
        <f>IF(H175="",0,IF(H175="優勝",現行XD用点数換算表!$B$3,IF(H175="準優勝",現行XD用点数換算表!$C$3,IF(H175="ベスト4",現行XD用点数換算表!$D$3,現行XD用点数換算表!$E$3))))</f>
        <v>0</v>
      </c>
      <c r="J175" s="12"/>
      <c r="K175" s="8">
        <f>IF(J175="",0,IF(J175="優勝",[5]現行XD用点数換算表!$B$4,IF(J175="準優勝",[5]現行XD用点数換算表!$C$4,IF(J175="ベスト4",[5]現行XD用点数換算表!$D$4,IF(J175="ベスト8",[5]現行XD用点数換算表!$E$4,IF(J175="ベスト16",[5]現行XD用点数換算表!$F$4,IF(J175="ベスト32",[5]現行XD用点数換算表!$G$4,"")))))))</f>
        <v>0</v>
      </c>
      <c r="L175" s="12"/>
      <c r="M175" s="8">
        <f>IF(L175="",0,IF(L175="優勝",現行XD用点数換算表!$B$5,IF(L175="準優勝",現行XD用点数換算表!$C$5,IF(L175="ベスト4",現行XD用点数換算表!$D$5,IF(L175="ベスト8",現行XD用点数換算表!$E$5,IF(L175="ベスト16",現行XD用点数換算表!$F$5,IF(L175="ベスト32",現行XD用点数換算表!$G$5,"")))))))</f>
        <v>0</v>
      </c>
      <c r="N175" s="12"/>
      <c r="O175" s="8">
        <f>IF(N175="",0,IF(N175="優勝",現行XD用点数換算表!$B$6,IF(N175="準優勝",現行XD用点数換算表!$C$6,IF(N175="ベスト4",現行XD用点数換算表!$D$6,IF(N175="ベスト8",現行XD用点数換算表!$E$6,IF(N175="ベスト16",現行XD用点数換算表!$F$6,IF(N175="ベスト32",現行XD用点数換算表!$G$6,"")))))))</f>
        <v>0</v>
      </c>
      <c r="P175" s="12"/>
      <c r="Q175" s="8">
        <f>IF(P175="",0,IF(P175="優勝",現行XD用点数換算表!$B$7,IF(P175="準優勝",現行XD用点数換算表!$C$7,IF(P175="ベスト4",現行XD用点数換算表!$D$7,IF(P175="ベスト8",現行XD用点数換算表!$E$7,現行XD用点数換算表!$F$7)))))</f>
        <v>0</v>
      </c>
      <c r="R175" s="12"/>
      <c r="S175" s="8">
        <f>IF(R175="",0,IF(R175="優勝",現行XD用点数換算表!$B$8,IF(R175="準優勝",現行XD用点数換算表!$C$8,IF(R175="ベスト4",現行XD用点数換算表!$D$8,IF(R175="ベスト8",現行XD用点数換算表!$E$8,現行XD用点数換算表!$F$8)))))</f>
        <v>0</v>
      </c>
      <c r="T175" s="12"/>
      <c r="U175" s="14">
        <f>IF(T175="",0,IF(T175="優勝",現行XD用点数換算表!$B$13,IF(T175="準優勝",現行XD用点数換算表!$C$13,IF(T175="ベスト4",現行XD用点数換算表!$D$13,現行XD用点数換算表!$E$13))))</f>
        <v>0</v>
      </c>
      <c r="V175" s="12"/>
      <c r="W175" s="8">
        <f>IF(V175="",0,IF(V175="優勝",現行XD用点数換算表!$B$14,IF(V175="準優勝",現行XD用点数換算表!$C$14,IF(V175="ベスト4",現行XD用点数換算表!$D$14,現行XD用点数換算表!$E$14))))</f>
        <v>0</v>
      </c>
      <c r="X175" s="12"/>
      <c r="Y175" s="8">
        <f>IF(X175="",0,IF(X175="優勝",[5]現行XD用点数換算表!$B$15,IF(X175="準優勝",[5]現行XD用点数換算表!$C$15,IF(X175="ベスト4",[5]現行XD用点数換算表!$D$15,IF(X175="ベスト8",[5]現行XD用点数換算表!$E$15,IF(X175="ベスト16",[5]現行XD用点数換算表!$F$15,IF(X175="ベスト32",[5]現行XD用点数換算表!$G$15,"")))))))</f>
        <v>0</v>
      </c>
      <c r="Z175" s="12"/>
      <c r="AA175" s="8">
        <f>IF(Z175="",0,IF(Z175="優勝",現行XD用点数換算表!$B$16,IF(Z175="準優勝",現行XD用点数換算表!$C$16,IF(Z175="ベスト4",現行XD用点数換算表!$D$16,IF(Z175="ベスト8",現行XD用点数換算表!$E$16,IF(Z175="ベスト16",現行XD用点数換算表!$F$16,IF(Z175="ベスト32",現行XD用点数換算表!$G$16,"")))))))</f>
        <v>0</v>
      </c>
      <c r="AB175" s="12"/>
      <c r="AC175" s="8">
        <f>IF(AB175="",0,IF(AB175="優勝",現行XD用点数換算表!$B$17,IF(AB175="準優勝",現行XD用点数換算表!$C$17,IF(AB175="ベスト4",現行XD用点数換算表!$D$17,IF(AB175="ベスト8",現行XD用点数換算表!$E$17,IF(AB175="ベスト16",現行XD用点数換算表!$F$17,IF(AB175="ベスト32",現行XD用点数換算表!$G$17,"")))))))</f>
        <v>0</v>
      </c>
      <c r="AD175" s="12"/>
      <c r="AE175" s="8">
        <f>IF(AD175="",0,IF(AD175="優勝",現行XD用点数換算表!$B$18,IF(AD175="準優勝",現行XD用点数換算表!$C$18,IF(AD175="ベスト4",現行XD用点数換算表!$D$18,IF(AD175="ベスト8",現行XD用点数換算表!$E$18,現行XD用点数換算表!$F$18)))))</f>
        <v>0</v>
      </c>
      <c r="AF175" s="12"/>
      <c r="AG175" s="8">
        <f>IF(AF175="",0,IF(AF175="優勝",現行XD用点数換算表!$B$19,IF(AF175="準優勝",現行XD用点数換算表!$C$19,IF(AF175="ベスト4",現行XD用点数換算表!$D$19,IF(AF175="ベスト8",現行XD用点数換算表!$E$19,現行XD用点数換算表!$F$19)))))</f>
        <v>0</v>
      </c>
      <c r="AH175" s="8">
        <f t="shared" si="5"/>
        <v>0</v>
      </c>
    </row>
    <row r="176" spans="1:34" ht="15" customHeight="1" x14ac:dyDescent="0.55000000000000004">
      <c r="A176" s="12"/>
      <c r="B176" s="12"/>
      <c r="C176" s="12"/>
      <c r="D176" s="12"/>
      <c r="E176" s="12"/>
      <c r="F176" s="12"/>
      <c r="G176" s="13">
        <f>IF(F176="",0,IF(F176="優勝",現行XD用点数換算表!$B$2,IF(F176="準優勝",現行XD用点数換算表!$C$2,IF(F176="ベスト4",現行XD用点数換算表!$D$2,現行XD用点数換算表!$E$2))))</f>
        <v>0</v>
      </c>
      <c r="H176" s="12"/>
      <c r="I176" s="8">
        <f>IF(H176="",0,IF(H176="優勝",現行XD用点数換算表!$B$3,IF(H176="準優勝",現行XD用点数換算表!$C$3,IF(H176="ベスト4",現行XD用点数換算表!$D$3,現行XD用点数換算表!$E$3))))</f>
        <v>0</v>
      </c>
      <c r="J176" s="12"/>
      <c r="K176" s="8">
        <f>IF(J176="",0,IF(J176="優勝",[5]現行XD用点数換算表!$B$4,IF(J176="準優勝",[5]現行XD用点数換算表!$C$4,IF(J176="ベスト4",[5]現行XD用点数換算表!$D$4,IF(J176="ベスト8",[5]現行XD用点数換算表!$E$4,IF(J176="ベスト16",[5]現行XD用点数換算表!$F$4,IF(J176="ベスト32",[5]現行XD用点数換算表!$G$4,"")))))))</f>
        <v>0</v>
      </c>
      <c r="L176" s="12"/>
      <c r="M176" s="8">
        <f>IF(L176="",0,IF(L176="優勝",現行XD用点数換算表!$B$5,IF(L176="準優勝",現行XD用点数換算表!$C$5,IF(L176="ベスト4",現行XD用点数換算表!$D$5,IF(L176="ベスト8",現行XD用点数換算表!$E$5,IF(L176="ベスト16",現行XD用点数換算表!$F$5,IF(L176="ベスト32",現行XD用点数換算表!$G$5,"")))))))</f>
        <v>0</v>
      </c>
      <c r="N176" s="12"/>
      <c r="O176" s="8">
        <f>IF(N176="",0,IF(N176="優勝",現行XD用点数換算表!$B$6,IF(N176="準優勝",現行XD用点数換算表!$C$6,IF(N176="ベスト4",現行XD用点数換算表!$D$6,IF(N176="ベスト8",現行XD用点数換算表!$E$6,IF(N176="ベスト16",現行XD用点数換算表!$F$6,IF(N176="ベスト32",現行XD用点数換算表!$G$6,"")))))))</f>
        <v>0</v>
      </c>
      <c r="P176" s="12"/>
      <c r="Q176" s="8">
        <f>IF(P176="",0,IF(P176="優勝",現行XD用点数換算表!$B$7,IF(P176="準優勝",現行XD用点数換算表!$C$7,IF(P176="ベスト4",現行XD用点数換算表!$D$7,IF(P176="ベスト8",現行XD用点数換算表!$E$7,現行XD用点数換算表!$F$7)))))</f>
        <v>0</v>
      </c>
      <c r="R176" s="12"/>
      <c r="S176" s="8">
        <f>IF(R176="",0,IF(R176="優勝",現行XD用点数換算表!$B$8,IF(R176="準優勝",現行XD用点数換算表!$C$8,IF(R176="ベスト4",現行XD用点数換算表!$D$8,IF(R176="ベスト8",現行XD用点数換算表!$E$8,現行XD用点数換算表!$F$8)))))</f>
        <v>0</v>
      </c>
      <c r="T176" s="12"/>
      <c r="U176" s="14">
        <f>IF(T176="",0,IF(T176="優勝",現行XD用点数換算表!$B$13,IF(T176="準優勝",現行XD用点数換算表!$C$13,IF(T176="ベスト4",現行XD用点数換算表!$D$13,現行XD用点数換算表!$E$13))))</f>
        <v>0</v>
      </c>
      <c r="V176" s="12"/>
      <c r="W176" s="8">
        <f>IF(V176="",0,IF(V176="優勝",現行XD用点数換算表!$B$14,IF(V176="準優勝",現行XD用点数換算表!$C$14,IF(V176="ベスト4",現行XD用点数換算表!$D$14,現行XD用点数換算表!$E$14))))</f>
        <v>0</v>
      </c>
      <c r="X176" s="12"/>
      <c r="Y176" s="8">
        <f>IF(X176="",0,IF(X176="優勝",[5]現行XD用点数換算表!$B$15,IF(X176="準優勝",[5]現行XD用点数換算表!$C$15,IF(X176="ベスト4",[5]現行XD用点数換算表!$D$15,IF(X176="ベスト8",[5]現行XD用点数換算表!$E$15,IF(X176="ベスト16",[5]現行XD用点数換算表!$F$15,IF(X176="ベスト32",[5]現行XD用点数換算表!$G$15,"")))))))</f>
        <v>0</v>
      </c>
      <c r="Z176" s="12"/>
      <c r="AA176" s="8">
        <f>IF(Z176="",0,IF(Z176="優勝",現行XD用点数換算表!$B$16,IF(Z176="準優勝",現行XD用点数換算表!$C$16,IF(Z176="ベスト4",現行XD用点数換算表!$D$16,IF(Z176="ベスト8",現行XD用点数換算表!$E$16,IF(Z176="ベスト16",現行XD用点数換算表!$F$16,IF(Z176="ベスト32",現行XD用点数換算表!$G$16,"")))))))</f>
        <v>0</v>
      </c>
      <c r="AB176" s="12"/>
      <c r="AC176" s="8">
        <f>IF(AB176="",0,IF(AB176="優勝",現行XD用点数換算表!$B$17,IF(AB176="準優勝",現行XD用点数換算表!$C$17,IF(AB176="ベスト4",現行XD用点数換算表!$D$17,IF(AB176="ベスト8",現行XD用点数換算表!$E$17,IF(AB176="ベスト16",現行XD用点数換算表!$F$17,IF(AB176="ベスト32",現行XD用点数換算表!$G$17,"")))))))</f>
        <v>0</v>
      </c>
      <c r="AD176" s="12"/>
      <c r="AE176" s="8">
        <f>IF(AD176="",0,IF(AD176="優勝",現行XD用点数換算表!$B$18,IF(AD176="準優勝",現行XD用点数換算表!$C$18,IF(AD176="ベスト4",現行XD用点数換算表!$D$18,IF(AD176="ベスト8",現行XD用点数換算表!$E$18,現行XD用点数換算表!$F$18)))))</f>
        <v>0</v>
      </c>
      <c r="AF176" s="12"/>
      <c r="AG176" s="8">
        <f>IF(AF176="",0,IF(AF176="優勝",現行XD用点数換算表!$B$19,IF(AF176="準優勝",現行XD用点数換算表!$C$19,IF(AF176="ベスト4",現行XD用点数換算表!$D$19,IF(AF176="ベスト8",現行XD用点数換算表!$E$19,現行XD用点数換算表!$F$19)))))</f>
        <v>0</v>
      </c>
      <c r="AH176" s="8">
        <f t="shared" si="5"/>
        <v>0</v>
      </c>
    </row>
    <row r="177" spans="1:34" ht="15" customHeight="1" x14ac:dyDescent="0.55000000000000004">
      <c r="A177" s="12"/>
      <c r="B177" s="12"/>
      <c r="C177" s="12"/>
      <c r="D177" s="12"/>
      <c r="E177" s="12"/>
      <c r="F177" s="12"/>
      <c r="G177" s="13">
        <f>IF(F177="",0,IF(F177="優勝",現行XD用点数換算表!$B$2,IF(F177="準優勝",現行XD用点数換算表!$C$2,IF(F177="ベスト4",現行XD用点数換算表!$D$2,現行XD用点数換算表!$E$2))))</f>
        <v>0</v>
      </c>
      <c r="H177" s="12"/>
      <c r="I177" s="8">
        <f>IF(H177="",0,IF(H177="優勝",現行XD用点数換算表!$B$3,IF(H177="準優勝",現行XD用点数換算表!$C$3,IF(H177="ベスト4",現行XD用点数換算表!$D$3,現行XD用点数換算表!$E$3))))</f>
        <v>0</v>
      </c>
      <c r="J177" s="12"/>
      <c r="K177" s="8">
        <f>IF(J177="",0,IF(J177="優勝",[5]現行XD用点数換算表!$B$4,IF(J177="準優勝",[5]現行XD用点数換算表!$C$4,IF(J177="ベスト4",[5]現行XD用点数換算表!$D$4,IF(J177="ベスト8",[5]現行XD用点数換算表!$E$4,IF(J177="ベスト16",[5]現行XD用点数換算表!$F$4,IF(J177="ベスト32",[5]現行XD用点数換算表!$G$4,"")))))))</f>
        <v>0</v>
      </c>
      <c r="L177" s="12"/>
      <c r="M177" s="8">
        <f>IF(L177="",0,IF(L177="優勝",現行XD用点数換算表!$B$5,IF(L177="準優勝",現行XD用点数換算表!$C$5,IF(L177="ベスト4",現行XD用点数換算表!$D$5,IF(L177="ベスト8",現行XD用点数換算表!$E$5,IF(L177="ベスト16",現行XD用点数換算表!$F$5,IF(L177="ベスト32",現行XD用点数換算表!$G$5,"")))))))</f>
        <v>0</v>
      </c>
      <c r="N177" s="12"/>
      <c r="O177" s="8">
        <f>IF(N177="",0,IF(N177="優勝",現行XD用点数換算表!$B$6,IF(N177="準優勝",現行XD用点数換算表!$C$6,IF(N177="ベスト4",現行XD用点数換算表!$D$6,IF(N177="ベスト8",現行XD用点数換算表!$E$6,IF(N177="ベスト16",現行XD用点数換算表!$F$6,IF(N177="ベスト32",現行XD用点数換算表!$G$6,"")))))))</f>
        <v>0</v>
      </c>
      <c r="P177" s="12"/>
      <c r="Q177" s="8">
        <f>IF(P177="",0,IF(P177="優勝",現行XD用点数換算表!$B$7,IF(P177="準優勝",現行XD用点数換算表!$C$7,IF(P177="ベスト4",現行XD用点数換算表!$D$7,IF(P177="ベスト8",現行XD用点数換算表!$E$7,現行XD用点数換算表!$F$7)))))</f>
        <v>0</v>
      </c>
      <c r="R177" s="12"/>
      <c r="S177" s="8">
        <f>IF(R177="",0,IF(R177="優勝",現行XD用点数換算表!$B$8,IF(R177="準優勝",現行XD用点数換算表!$C$8,IF(R177="ベスト4",現行XD用点数換算表!$D$8,IF(R177="ベスト8",現行XD用点数換算表!$E$8,現行XD用点数換算表!$F$8)))))</f>
        <v>0</v>
      </c>
      <c r="T177" s="12"/>
      <c r="U177" s="14">
        <f>IF(T177="",0,IF(T177="優勝",現行XD用点数換算表!$B$13,IF(T177="準優勝",現行XD用点数換算表!$C$13,IF(T177="ベスト4",現行XD用点数換算表!$D$13,現行XD用点数換算表!$E$13))))</f>
        <v>0</v>
      </c>
      <c r="V177" s="12"/>
      <c r="W177" s="8">
        <f>IF(V177="",0,IF(V177="優勝",現行XD用点数換算表!$B$14,IF(V177="準優勝",現行XD用点数換算表!$C$14,IF(V177="ベスト4",現行XD用点数換算表!$D$14,現行XD用点数換算表!$E$14))))</f>
        <v>0</v>
      </c>
      <c r="X177" s="12"/>
      <c r="Y177" s="8">
        <f>IF(X177="",0,IF(X177="優勝",[5]現行XD用点数換算表!$B$15,IF(X177="準優勝",[5]現行XD用点数換算表!$C$15,IF(X177="ベスト4",[5]現行XD用点数換算表!$D$15,IF(X177="ベスト8",[5]現行XD用点数換算表!$E$15,IF(X177="ベスト16",[5]現行XD用点数換算表!$F$15,IF(X177="ベスト32",[5]現行XD用点数換算表!$G$15,"")))))))</f>
        <v>0</v>
      </c>
      <c r="Z177" s="12"/>
      <c r="AA177" s="8">
        <f>IF(Z177="",0,IF(Z177="優勝",現行XD用点数換算表!$B$16,IF(Z177="準優勝",現行XD用点数換算表!$C$16,IF(Z177="ベスト4",現行XD用点数換算表!$D$16,IF(Z177="ベスト8",現行XD用点数換算表!$E$16,IF(Z177="ベスト16",現行XD用点数換算表!$F$16,IF(Z177="ベスト32",現行XD用点数換算表!$G$16,"")))))))</f>
        <v>0</v>
      </c>
      <c r="AB177" s="12"/>
      <c r="AC177" s="8">
        <f>IF(AB177="",0,IF(AB177="優勝",現行XD用点数換算表!$B$17,IF(AB177="準優勝",現行XD用点数換算表!$C$17,IF(AB177="ベスト4",現行XD用点数換算表!$D$17,IF(AB177="ベスト8",現行XD用点数換算表!$E$17,IF(AB177="ベスト16",現行XD用点数換算表!$F$17,IF(AB177="ベスト32",現行XD用点数換算表!$G$17,"")))))))</f>
        <v>0</v>
      </c>
      <c r="AD177" s="12"/>
      <c r="AE177" s="8">
        <f>IF(AD177="",0,IF(AD177="優勝",現行XD用点数換算表!$B$18,IF(AD177="準優勝",現行XD用点数換算表!$C$18,IF(AD177="ベスト4",現行XD用点数換算表!$D$18,IF(AD177="ベスト8",現行XD用点数換算表!$E$18,現行XD用点数換算表!$F$18)))))</f>
        <v>0</v>
      </c>
      <c r="AF177" s="12"/>
      <c r="AG177" s="8">
        <f>IF(AF177="",0,IF(AF177="優勝",現行XD用点数換算表!$B$19,IF(AF177="準優勝",現行XD用点数換算表!$C$19,IF(AF177="ベスト4",現行XD用点数換算表!$D$19,IF(AF177="ベスト8",現行XD用点数換算表!$E$19,現行XD用点数換算表!$F$19)))))</f>
        <v>0</v>
      </c>
      <c r="AH177" s="8">
        <f t="shared" si="5"/>
        <v>0</v>
      </c>
    </row>
    <row r="178" spans="1:34" ht="15" customHeight="1" x14ac:dyDescent="0.55000000000000004">
      <c r="A178" s="12"/>
      <c r="B178" s="12"/>
      <c r="C178" s="12"/>
      <c r="D178" s="12"/>
      <c r="E178" s="12"/>
      <c r="F178" s="12"/>
      <c r="G178" s="13">
        <f>IF(F178="",0,IF(F178="優勝",現行XD用点数換算表!$B$2,IF(F178="準優勝",現行XD用点数換算表!$C$2,IF(F178="ベスト4",現行XD用点数換算表!$D$2,現行XD用点数換算表!$E$2))))</f>
        <v>0</v>
      </c>
      <c r="H178" s="12"/>
      <c r="I178" s="8">
        <f>IF(H178="",0,IF(H178="優勝",現行XD用点数換算表!$B$3,IF(H178="準優勝",現行XD用点数換算表!$C$3,IF(H178="ベスト4",現行XD用点数換算表!$D$3,現行XD用点数換算表!$E$3))))</f>
        <v>0</v>
      </c>
      <c r="J178" s="12"/>
      <c r="K178" s="8">
        <f>IF(J178="",0,IF(J178="優勝",[5]現行XD用点数換算表!$B$4,IF(J178="準優勝",[5]現行XD用点数換算表!$C$4,IF(J178="ベスト4",[5]現行XD用点数換算表!$D$4,IF(J178="ベスト8",[5]現行XD用点数換算表!$E$4,IF(J178="ベスト16",[5]現行XD用点数換算表!$F$4,IF(J178="ベスト32",[5]現行XD用点数換算表!$G$4,"")))))))</f>
        <v>0</v>
      </c>
      <c r="L178" s="12"/>
      <c r="M178" s="8">
        <f>IF(L178="",0,IF(L178="優勝",現行XD用点数換算表!$B$5,IF(L178="準優勝",現行XD用点数換算表!$C$5,IF(L178="ベスト4",現行XD用点数換算表!$D$5,IF(L178="ベスト8",現行XD用点数換算表!$E$5,IF(L178="ベスト16",現行XD用点数換算表!$F$5,IF(L178="ベスト32",現行XD用点数換算表!$G$5,"")))))))</f>
        <v>0</v>
      </c>
      <c r="N178" s="12"/>
      <c r="O178" s="8">
        <f>IF(N178="",0,IF(N178="優勝",現行XD用点数換算表!$B$6,IF(N178="準優勝",現行XD用点数換算表!$C$6,IF(N178="ベスト4",現行XD用点数換算表!$D$6,IF(N178="ベスト8",現行XD用点数換算表!$E$6,IF(N178="ベスト16",現行XD用点数換算表!$F$6,IF(N178="ベスト32",現行XD用点数換算表!$G$6,"")))))))</f>
        <v>0</v>
      </c>
      <c r="P178" s="12"/>
      <c r="Q178" s="8">
        <f>IF(P178="",0,IF(P178="優勝",現行XD用点数換算表!$B$7,IF(P178="準優勝",現行XD用点数換算表!$C$7,IF(P178="ベスト4",現行XD用点数換算表!$D$7,IF(P178="ベスト8",現行XD用点数換算表!$E$7,現行XD用点数換算表!$F$7)))))</f>
        <v>0</v>
      </c>
      <c r="R178" s="12"/>
      <c r="S178" s="8">
        <f>IF(R178="",0,IF(R178="優勝",現行XD用点数換算表!$B$8,IF(R178="準優勝",現行XD用点数換算表!$C$8,IF(R178="ベスト4",現行XD用点数換算表!$D$8,IF(R178="ベスト8",現行XD用点数換算表!$E$8,現行XD用点数換算表!$F$8)))))</f>
        <v>0</v>
      </c>
      <c r="T178" s="12"/>
      <c r="U178" s="14">
        <f>IF(T178="",0,IF(T178="優勝",現行XD用点数換算表!$B$13,IF(T178="準優勝",現行XD用点数換算表!$C$13,IF(T178="ベスト4",現行XD用点数換算表!$D$13,現行XD用点数換算表!$E$13))))</f>
        <v>0</v>
      </c>
      <c r="V178" s="12"/>
      <c r="W178" s="8">
        <f>IF(V178="",0,IF(V178="優勝",現行XD用点数換算表!$B$14,IF(V178="準優勝",現行XD用点数換算表!$C$14,IF(V178="ベスト4",現行XD用点数換算表!$D$14,現行XD用点数換算表!$E$14))))</f>
        <v>0</v>
      </c>
      <c r="X178" s="12"/>
      <c r="Y178" s="8">
        <f>IF(X178="",0,IF(X178="優勝",[5]現行XD用点数換算表!$B$15,IF(X178="準優勝",[5]現行XD用点数換算表!$C$15,IF(X178="ベスト4",[5]現行XD用点数換算表!$D$15,IF(X178="ベスト8",[5]現行XD用点数換算表!$E$15,IF(X178="ベスト16",[5]現行XD用点数換算表!$F$15,IF(X178="ベスト32",[5]現行XD用点数換算表!$G$15,"")))))))</f>
        <v>0</v>
      </c>
      <c r="Z178" s="12"/>
      <c r="AA178" s="8">
        <f>IF(Z178="",0,IF(Z178="優勝",現行XD用点数換算表!$B$16,IF(Z178="準優勝",現行XD用点数換算表!$C$16,IF(Z178="ベスト4",現行XD用点数換算表!$D$16,IF(Z178="ベスト8",現行XD用点数換算表!$E$16,IF(Z178="ベスト16",現行XD用点数換算表!$F$16,IF(Z178="ベスト32",現行XD用点数換算表!$G$16,"")))))))</f>
        <v>0</v>
      </c>
      <c r="AB178" s="12"/>
      <c r="AC178" s="8">
        <f>IF(AB178="",0,IF(AB178="優勝",現行XD用点数換算表!$B$17,IF(AB178="準優勝",現行XD用点数換算表!$C$17,IF(AB178="ベスト4",現行XD用点数換算表!$D$17,IF(AB178="ベスト8",現行XD用点数換算表!$E$17,IF(AB178="ベスト16",現行XD用点数換算表!$F$17,IF(AB178="ベスト32",現行XD用点数換算表!$G$17,"")))))))</f>
        <v>0</v>
      </c>
      <c r="AD178" s="12"/>
      <c r="AE178" s="8">
        <f>IF(AD178="",0,IF(AD178="優勝",現行XD用点数換算表!$B$18,IF(AD178="準優勝",現行XD用点数換算表!$C$18,IF(AD178="ベスト4",現行XD用点数換算表!$D$18,IF(AD178="ベスト8",現行XD用点数換算表!$E$18,現行XD用点数換算表!$F$18)))))</f>
        <v>0</v>
      </c>
      <c r="AF178" s="12"/>
      <c r="AG178" s="8">
        <f>IF(AF178="",0,IF(AF178="優勝",現行XD用点数換算表!$B$19,IF(AF178="準優勝",現行XD用点数換算表!$C$19,IF(AF178="ベスト4",現行XD用点数換算表!$D$19,IF(AF178="ベスト8",現行XD用点数換算表!$E$19,現行XD用点数換算表!$F$19)))))</f>
        <v>0</v>
      </c>
      <c r="AH178" s="8">
        <f t="shared" si="5"/>
        <v>0</v>
      </c>
    </row>
    <row r="179" spans="1:34" ht="15" customHeight="1" x14ac:dyDescent="0.55000000000000004">
      <c r="A179" s="12"/>
      <c r="B179" s="12"/>
      <c r="C179" s="12"/>
      <c r="D179" s="12"/>
      <c r="E179" s="12"/>
      <c r="F179" s="12"/>
      <c r="G179" s="13">
        <f>IF(F179="",0,IF(F179="優勝",現行XD用点数換算表!$B$2,IF(F179="準優勝",現行XD用点数換算表!$C$2,IF(F179="ベスト4",現行XD用点数換算表!$D$2,現行XD用点数換算表!$E$2))))</f>
        <v>0</v>
      </c>
      <c r="H179" s="12"/>
      <c r="I179" s="8">
        <f>IF(H179="",0,IF(H179="優勝",現行XD用点数換算表!$B$3,IF(H179="準優勝",現行XD用点数換算表!$C$3,IF(H179="ベスト4",現行XD用点数換算表!$D$3,現行XD用点数換算表!$E$3))))</f>
        <v>0</v>
      </c>
      <c r="J179" s="12"/>
      <c r="K179" s="8">
        <f>IF(J179="",0,IF(J179="優勝",[5]現行XD用点数換算表!$B$4,IF(J179="準優勝",[5]現行XD用点数換算表!$C$4,IF(J179="ベスト4",[5]現行XD用点数換算表!$D$4,IF(J179="ベスト8",[5]現行XD用点数換算表!$E$4,IF(J179="ベスト16",[5]現行XD用点数換算表!$F$4,IF(J179="ベスト32",[5]現行XD用点数換算表!$G$4,"")))))))</f>
        <v>0</v>
      </c>
      <c r="L179" s="12"/>
      <c r="M179" s="8">
        <f>IF(L179="",0,IF(L179="優勝",現行XD用点数換算表!$B$5,IF(L179="準優勝",現行XD用点数換算表!$C$5,IF(L179="ベスト4",現行XD用点数換算表!$D$5,IF(L179="ベスト8",現行XD用点数換算表!$E$5,IF(L179="ベスト16",現行XD用点数換算表!$F$5,IF(L179="ベスト32",現行XD用点数換算表!$G$5,"")))))))</f>
        <v>0</v>
      </c>
      <c r="N179" s="12"/>
      <c r="O179" s="8">
        <f>IF(N179="",0,IF(N179="優勝",現行XD用点数換算表!$B$6,IF(N179="準優勝",現行XD用点数換算表!$C$6,IF(N179="ベスト4",現行XD用点数換算表!$D$6,IF(N179="ベスト8",現行XD用点数換算表!$E$6,IF(N179="ベスト16",現行XD用点数換算表!$F$6,IF(N179="ベスト32",現行XD用点数換算表!$G$6,"")))))))</f>
        <v>0</v>
      </c>
      <c r="P179" s="12"/>
      <c r="Q179" s="8">
        <f>IF(P179="",0,IF(P179="優勝",現行XD用点数換算表!$B$7,IF(P179="準優勝",現行XD用点数換算表!$C$7,IF(P179="ベスト4",現行XD用点数換算表!$D$7,IF(P179="ベスト8",現行XD用点数換算表!$E$7,現行XD用点数換算表!$F$7)))))</f>
        <v>0</v>
      </c>
      <c r="R179" s="12"/>
      <c r="S179" s="8">
        <f>IF(R179="",0,IF(R179="優勝",現行XD用点数換算表!$B$8,IF(R179="準優勝",現行XD用点数換算表!$C$8,IF(R179="ベスト4",現行XD用点数換算表!$D$8,IF(R179="ベスト8",現行XD用点数換算表!$E$8,現行XD用点数換算表!$F$8)))))</f>
        <v>0</v>
      </c>
      <c r="T179" s="12"/>
      <c r="U179" s="14">
        <f>IF(T179="",0,IF(T179="優勝",現行XD用点数換算表!$B$13,IF(T179="準優勝",現行XD用点数換算表!$C$13,IF(T179="ベスト4",現行XD用点数換算表!$D$13,現行XD用点数換算表!$E$13))))</f>
        <v>0</v>
      </c>
      <c r="V179" s="12"/>
      <c r="W179" s="8">
        <f>IF(V179="",0,IF(V179="優勝",現行XD用点数換算表!$B$14,IF(V179="準優勝",現行XD用点数換算表!$C$14,IF(V179="ベスト4",現行XD用点数換算表!$D$14,現行XD用点数換算表!$E$14))))</f>
        <v>0</v>
      </c>
      <c r="X179" s="12"/>
      <c r="Y179" s="8">
        <f>IF(X179="",0,IF(X179="優勝",[5]現行XD用点数換算表!$B$15,IF(X179="準優勝",[5]現行XD用点数換算表!$C$15,IF(X179="ベスト4",[5]現行XD用点数換算表!$D$15,IF(X179="ベスト8",[5]現行XD用点数換算表!$E$15,IF(X179="ベスト16",[5]現行XD用点数換算表!$F$15,IF(X179="ベスト32",[5]現行XD用点数換算表!$G$15,"")))))))</f>
        <v>0</v>
      </c>
      <c r="Z179" s="12"/>
      <c r="AA179" s="8">
        <f>IF(Z179="",0,IF(Z179="優勝",現行XD用点数換算表!$B$16,IF(Z179="準優勝",現行XD用点数換算表!$C$16,IF(Z179="ベスト4",現行XD用点数換算表!$D$16,IF(Z179="ベスト8",現行XD用点数換算表!$E$16,IF(Z179="ベスト16",現行XD用点数換算表!$F$16,IF(Z179="ベスト32",現行XD用点数換算表!$G$16,"")))))))</f>
        <v>0</v>
      </c>
      <c r="AB179" s="12"/>
      <c r="AC179" s="8">
        <f>IF(AB179="",0,IF(AB179="優勝",現行XD用点数換算表!$B$17,IF(AB179="準優勝",現行XD用点数換算表!$C$17,IF(AB179="ベスト4",現行XD用点数換算表!$D$17,IF(AB179="ベスト8",現行XD用点数換算表!$E$17,IF(AB179="ベスト16",現行XD用点数換算表!$F$17,IF(AB179="ベスト32",現行XD用点数換算表!$G$17,"")))))))</f>
        <v>0</v>
      </c>
      <c r="AD179" s="12"/>
      <c r="AE179" s="8">
        <f>IF(AD179="",0,IF(AD179="優勝",現行XD用点数換算表!$B$18,IF(AD179="準優勝",現行XD用点数換算表!$C$18,IF(AD179="ベスト4",現行XD用点数換算表!$D$18,IF(AD179="ベスト8",現行XD用点数換算表!$E$18,現行XD用点数換算表!$F$18)))))</f>
        <v>0</v>
      </c>
      <c r="AF179" s="12"/>
      <c r="AG179" s="8">
        <f>IF(AF179="",0,IF(AF179="優勝",現行XD用点数換算表!$B$19,IF(AF179="準優勝",現行XD用点数換算表!$C$19,IF(AF179="ベスト4",現行XD用点数換算表!$D$19,IF(AF179="ベスト8",現行XD用点数換算表!$E$19,現行XD用点数換算表!$F$19)))))</f>
        <v>0</v>
      </c>
      <c r="AH179" s="8">
        <f t="shared" si="5"/>
        <v>0</v>
      </c>
    </row>
    <row r="180" spans="1:34" ht="15" customHeight="1" x14ac:dyDescent="0.55000000000000004">
      <c r="A180" s="12"/>
      <c r="B180" s="12"/>
      <c r="C180" s="12"/>
      <c r="D180" s="12"/>
      <c r="E180" s="12"/>
      <c r="F180" s="12"/>
      <c r="G180" s="13">
        <f>IF(F180="",0,IF(F180="優勝",現行XD用点数換算表!$B$2,IF(F180="準優勝",現行XD用点数換算表!$C$2,IF(F180="ベスト4",現行XD用点数換算表!$D$2,現行XD用点数換算表!$E$2))))</f>
        <v>0</v>
      </c>
      <c r="H180" s="12"/>
      <c r="I180" s="8">
        <f>IF(H180="",0,IF(H180="優勝",現行XD用点数換算表!$B$3,IF(H180="準優勝",現行XD用点数換算表!$C$3,IF(H180="ベスト4",現行XD用点数換算表!$D$3,現行XD用点数換算表!$E$3))))</f>
        <v>0</v>
      </c>
      <c r="J180" s="12"/>
      <c r="K180" s="8">
        <f>IF(J180="",0,IF(J180="優勝",[5]現行XD用点数換算表!$B$4,IF(J180="準優勝",[5]現行XD用点数換算表!$C$4,IF(J180="ベスト4",[5]現行XD用点数換算表!$D$4,IF(J180="ベスト8",[5]現行XD用点数換算表!$E$4,IF(J180="ベスト16",[5]現行XD用点数換算表!$F$4,IF(J180="ベスト32",[5]現行XD用点数換算表!$G$4,"")))))))</f>
        <v>0</v>
      </c>
      <c r="L180" s="12"/>
      <c r="M180" s="8">
        <f>IF(L180="",0,IF(L180="優勝",現行XD用点数換算表!$B$5,IF(L180="準優勝",現行XD用点数換算表!$C$5,IF(L180="ベスト4",現行XD用点数換算表!$D$5,IF(L180="ベスト8",現行XD用点数換算表!$E$5,IF(L180="ベスト16",現行XD用点数換算表!$F$5,IF(L180="ベスト32",現行XD用点数換算表!$G$5,"")))))))</f>
        <v>0</v>
      </c>
      <c r="N180" s="12"/>
      <c r="O180" s="8">
        <f>IF(N180="",0,IF(N180="優勝",現行XD用点数換算表!$B$6,IF(N180="準優勝",現行XD用点数換算表!$C$6,IF(N180="ベスト4",現行XD用点数換算表!$D$6,IF(N180="ベスト8",現行XD用点数換算表!$E$6,IF(N180="ベスト16",現行XD用点数換算表!$F$6,IF(N180="ベスト32",現行XD用点数換算表!$G$6,"")))))))</f>
        <v>0</v>
      </c>
      <c r="P180" s="12"/>
      <c r="Q180" s="8">
        <f>IF(P180="",0,IF(P180="優勝",現行XD用点数換算表!$B$7,IF(P180="準優勝",現行XD用点数換算表!$C$7,IF(P180="ベスト4",現行XD用点数換算表!$D$7,IF(P180="ベスト8",現行XD用点数換算表!$E$7,現行XD用点数換算表!$F$7)))))</f>
        <v>0</v>
      </c>
      <c r="R180" s="12"/>
      <c r="S180" s="8">
        <f>IF(R180="",0,IF(R180="優勝",現行XD用点数換算表!$B$8,IF(R180="準優勝",現行XD用点数換算表!$C$8,IF(R180="ベスト4",現行XD用点数換算表!$D$8,IF(R180="ベスト8",現行XD用点数換算表!$E$8,現行XD用点数換算表!$F$8)))))</f>
        <v>0</v>
      </c>
      <c r="T180" s="12"/>
      <c r="U180" s="14">
        <f>IF(T180="",0,IF(T180="優勝",現行XD用点数換算表!$B$13,IF(T180="準優勝",現行XD用点数換算表!$C$13,IF(T180="ベスト4",現行XD用点数換算表!$D$13,現行XD用点数換算表!$E$13))))</f>
        <v>0</v>
      </c>
      <c r="V180" s="12"/>
      <c r="W180" s="8">
        <f>IF(V180="",0,IF(V180="優勝",現行XD用点数換算表!$B$14,IF(V180="準優勝",現行XD用点数換算表!$C$14,IF(V180="ベスト4",現行XD用点数換算表!$D$14,現行XD用点数換算表!$E$14))))</f>
        <v>0</v>
      </c>
      <c r="X180" s="12"/>
      <c r="Y180" s="8">
        <f>IF(X180="",0,IF(X180="優勝",[5]現行XD用点数換算表!$B$15,IF(X180="準優勝",[5]現行XD用点数換算表!$C$15,IF(X180="ベスト4",[5]現行XD用点数換算表!$D$15,IF(X180="ベスト8",[5]現行XD用点数換算表!$E$15,IF(X180="ベスト16",[5]現行XD用点数換算表!$F$15,IF(X180="ベスト32",[5]現行XD用点数換算表!$G$15,"")))))))</f>
        <v>0</v>
      </c>
      <c r="Z180" s="12"/>
      <c r="AA180" s="8">
        <f>IF(Z180="",0,IF(Z180="優勝",現行XD用点数換算表!$B$16,IF(Z180="準優勝",現行XD用点数換算表!$C$16,IF(Z180="ベスト4",現行XD用点数換算表!$D$16,IF(Z180="ベスト8",現行XD用点数換算表!$E$16,IF(Z180="ベスト16",現行XD用点数換算表!$F$16,IF(Z180="ベスト32",現行XD用点数換算表!$G$16,"")))))))</f>
        <v>0</v>
      </c>
      <c r="AB180" s="12"/>
      <c r="AC180" s="8">
        <f>IF(AB180="",0,IF(AB180="優勝",現行XD用点数換算表!$B$17,IF(AB180="準優勝",現行XD用点数換算表!$C$17,IF(AB180="ベスト4",現行XD用点数換算表!$D$17,IF(AB180="ベスト8",現行XD用点数換算表!$E$17,IF(AB180="ベスト16",現行XD用点数換算表!$F$17,IF(AB180="ベスト32",現行XD用点数換算表!$G$17,"")))))))</f>
        <v>0</v>
      </c>
      <c r="AD180" s="12"/>
      <c r="AE180" s="8">
        <f>IF(AD180="",0,IF(AD180="優勝",現行XD用点数換算表!$B$18,IF(AD180="準優勝",現行XD用点数換算表!$C$18,IF(AD180="ベスト4",現行XD用点数換算表!$D$18,IF(AD180="ベスト8",現行XD用点数換算表!$E$18,現行XD用点数換算表!$F$18)))))</f>
        <v>0</v>
      </c>
      <c r="AF180" s="12"/>
      <c r="AG180" s="8">
        <f>IF(AF180="",0,IF(AF180="優勝",現行XD用点数換算表!$B$19,IF(AF180="準優勝",現行XD用点数換算表!$C$19,IF(AF180="ベスト4",現行XD用点数換算表!$D$19,IF(AF180="ベスト8",現行XD用点数換算表!$E$19,現行XD用点数換算表!$F$19)))))</f>
        <v>0</v>
      </c>
      <c r="AH180" s="8">
        <f t="shared" si="5"/>
        <v>0</v>
      </c>
    </row>
    <row r="181" spans="1:34" ht="15" customHeight="1" x14ac:dyDescent="0.55000000000000004">
      <c r="A181" s="12"/>
      <c r="B181" s="12"/>
      <c r="C181" s="12"/>
      <c r="D181" s="12"/>
      <c r="E181" s="12"/>
      <c r="F181" s="12"/>
      <c r="G181" s="13">
        <f>IF(F181="",0,IF(F181="優勝",現行XD用点数換算表!$B$2,IF(F181="準優勝",現行XD用点数換算表!$C$2,IF(F181="ベスト4",現行XD用点数換算表!$D$2,現行XD用点数換算表!$E$2))))</f>
        <v>0</v>
      </c>
      <c r="H181" s="12"/>
      <c r="I181" s="8">
        <f>IF(H181="",0,IF(H181="優勝",現行XD用点数換算表!$B$3,IF(H181="準優勝",現行XD用点数換算表!$C$3,IF(H181="ベスト4",現行XD用点数換算表!$D$3,現行XD用点数換算表!$E$3))))</f>
        <v>0</v>
      </c>
      <c r="J181" s="12"/>
      <c r="K181" s="8">
        <f>IF(J181="",0,IF(J181="優勝",[5]現行XD用点数換算表!$B$4,IF(J181="準優勝",[5]現行XD用点数換算表!$C$4,IF(J181="ベスト4",[5]現行XD用点数換算表!$D$4,IF(J181="ベスト8",[5]現行XD用点数換算表!$E$4,IF(J181="ベスト16",[5]現行XD用点数換算表!$F$4,IF(J181="ベスト32",[5]現行XD用点数換算表!$G$4,"")))))))</f>
        <v>0</v>
      </c>
      <c r="L181" s="12"/>
      <c r="M181" s="8">
        <f>IF(L181="",0,IF(L181="優勝",現行XD用点数換算表!$B$5,IF(L181="準優勝",現行XD用点数換算表!$C$5,IF(L181="ベスト4",現行XD用点数換算表!$D$5,IF(L181="ベスト8",現行XD用点数換算表!$E$5,IF(L181="ベスト16",現行XD用点数換算表!$F$5,IF(L181="ベスト32",現行XD用点数換算表!$G$5,"")))))))</f>
        <v>0</v>
      </c>
      <c r="N181" s="12"/>
      <c r="O181" s="8">
        <f>IF(N181="",0,IF(N181="優勝",現行XD用点数換算表!$B$6,IF(N181="準優勝",現行XD用点数換算表!$C$6,IF(N181="ベスト4",現行XD用点数換算表!$D$6,IF(N181="ベスト8",現行XD用点数換算表!$E$6,IF(N181="ベスト16",現行XD用点数換算表!$F$6,IF(N181="ベスト32",現行XD用点数換算表!$G$6,"")))))))</f>
        <v>0</v>
      </c>
      <c r="P181" s="12"/>
      <c r="Q181" s="8">
        <f>IF(P181="",0,IF(P181="優勝",現行XD用点数換算表!$B$7,IF(P181="準優勝",現行XD用点数換算表!$C$7,IF(P181="ベスト4",現行XD用点数換算表!$D$7,IF(P181="ベスト8",現行XD用点数換算表!$E$7,現行XD用点数換算表!$F$7)))))</f>
        <v>0</v>
      </c>
      <c r="R181" s="12"/>
      <c r="S181" s="8">
        <f>IF(R181="",0,IF(R181="優勝",現行XD用点数換算表!$B$8,IF(R181="準優勝",現行XD用点数換算表!$C$8,IF(R181="ベスト4",現行XD用点数換算表!$D$8,IF(R181="ベスト8",現行XD用点数換算表!$E$8,現行XD用点数換算表!$F$8)))))</f>
        <v>0</v>
      </c>
      <c r="T181" s="12"/>
      <c r="U181" s="14">
        <f>IF(T181="",0,IF(T181="優勝",現行XD用点数換算表!$B$13,IF(T181="準優勝",現行XD用点数換算表!$C$13,IF(T181="ベスト4",現行XD用点数換算表!$D$13,現行XD用点数換算表!$E$13))))</f>
        <v>0</v>
      </c>
      <c r="V181" s="12"/>
      <c r="W181" s="8">
        <f>IF(V181="",0,IF(V181="優勝",現行XD用点数換算表!$B$14,IF(V181="準優勝",現行XD用点数換算表!$C$14,IF(V181="ベスト4",現行XD用点数換算表!$D$14,現行XD用点数換算表!$E$14))))</f>
        <v>0</v>
      </c>
      <c r="X181" s="12"/>
      <c r="Y181" s="8">
        <f>IF(X181="",0,IF(X181="優勝",[5]現行XD用点数換算表!$B$15,IF(X181="準優勝",[5]現行XD用点数換算表!$C$15,IF(X181="ベスト4",[5]現行XD用点数換算表!$D$15,IF(X181="ベスト8",[5]現行XD用点数換算表!$E$15,IF(X181="ベスト16",[5]現行XD用点数換算表!$F$15,IF(X181="ベスト32",[5]現行XD用点数換算表!$G$15,"")))))))</f>
        <v>0</v>
      </c>
      <c r="Z181" s="12"/>
      <c r="AA181" s="8">
        <f>IF(Z181="",0,IF(Z181="優勝",現行XD用点数換算表!$B$16,IF(Z181="準優勝",現行XD用点数換算表!$C$16,IF(Z181="ベスト4",現行XD用点数換算表!$D$16,IF(Z181="ベスト8",現行XD用点数換算表!$E$16,IF(Z181="ベスト16",現行XD用点数換算表!$F$16,IF(Z181="ベスト32",現行XD用点数換算表!$G$16,"")))))))</f>
        <v>0</v>
      </c>
      <c r="AB181" s="12"/>
      <c r="AC181" s="8">
        <f>IF(AB181="",0,IF(AB181="優勝",現行XD用点数換算表!$B$17,IF(AB181="準優勝",現行XD用点数換算表!$C$17,IF(AB181="ベスト4",現行XD用点数換算表!$D$17,IF(AB181="ベスト8",現行XD用点数換算表!$E$17,IF(AB181="ベスト16",現行XD用点数換算表!$F$17,IF(AB181="ベスト32",現行XD用点数換算表!$G$17,"")))))))</f>
        <v>0</v>
      </c>
      <c r="AD181" s="12"/>
      <c r="AE181" s="8">
        <f>IF(AD181="",0,IF(AD181="優勝",現行XD用点数換算表!$B$18,IF(AD181="準優勝",現行XD用点数換算表!$C$18,IF(AD181="ベスト4",現行XD用点数換算表!$D$18,IF(AD181="ベスト8",現行XD用点数換算表!$E$18,現行XD用点数換算表!$F$18)))))</f>
        <v>0</v>
      </c>
      <c r="AF181" s="12"/>
      <c r="AG181" s="8">
        <f>IF(AF181="",0,IF(AF181="優勝",現行XD用点数換算表!$B$19,IF(AF181="準優勝",現行XD用点数換算表!$C$19,IF(AF181="ベスト4",現行XD用点数換算表!$D$19,IF(AF181="ベスト8",現行XD用点数換算表!$E$19,現行XD用点数換算表!$F$19)))))</f>
        <v>0</v>
      </c>
      <c r="AH181" s="8">
        <f t="shared" si="5"/>
        <v>0</v>
      </c>
    </row>
    <row r="182" spans="1:34" ht="15" customHeight="1" x14ac:dyDescent="0.55000000000000004">
      <c r="A182" s="12"/>
      <c r="B182" s="12"/>
      <c r="C182" s="12"/>
      <c r="D182" s="12"/>
      <c r="E182" s="12"/>
      <c r="F182" s="12"/>
      <c r="G182" s="13">
        <f>IF(F182="",0,IF(F182="優勝",現行XD用点数換算表!$B$2,IF(F182="準優勝",現行XD用点数換算表!$C$2,IF(F182="ベスト4",現行XD用点数換算表!$D$2,現行XD用点数換算表!$E$2))))</f>
        <v>0</v>
      </c>
      <c r="H182" s="12"/>
      <c r="I182" s="8">
        <f>IF(H182="",0,IF(H182="優勝",現行XD用点数換算表!$B$3,IF(H182="準優勝",現行XD用点数換算表!$C$3,IF(H182="ベスト4",現行XD用点数換算表!$D$3,現行XD用点数換算表!$E$3))))</f>
        <v>0</v>
      </c>
      <c r="J182" s="12"/>
      <c r="K182" s="8">
        <f>IF(J182="",0,IF(J182="優勝",[5]現行XD用点数換算表!$B$4,IF(J182="準優勝",[5]現行XD用点数換算表!$C$4,IF(J182="ベスト4",[5]現行XD用点数換算表!$D$4,IF(J182="ベスト8",[5]現行XD用点数換算表!$E$4,IF(J182="ベスト16",[5]現行XD用点数換算表!$F$4,IF(J182="ベスト32",[5]現行XD用点数換算表!$G$4,"")))))))</f>
        <v>0</v>
      </c>
      <c r="L182" s="12"/>
      <c r="M182" s="8">
        <f>IF(L182="",0,IF(L182="優勝",現行XD用点数換算表!$B$5,IF(L182="準優勝",現行XD用点数換算表!$C$5,IF(L182="ベスト4",現行XD用点数換算表!$D$5,IF(L182="ベスト8",現行XD用点数換算表!$E$5,IF(L182="ベスト16",現行XD用点数換算表!$F$5,IF(L182="ベスト32",現行XD用点数換算表!$G$5,"")))))))</f>
        <v>0</v>
      </c>
      <c r="N182" s="12"/>
      <c r="O182" s="8">
        <f>IF(N182="",0,IF(N182="優勝",現行XD用点数換算表!$B$6,IF(N182="準優勝",現行XD用点数換算表!$C$6,IF(N182="ベスト4",現行XD用点数換算表!$D$6,IF(N182="ベスト8",現行XD用点数換算表!$E$6,IF(N182="ベスト16",現行XD用点数換算表!$F$6,IF(N182="ベスト32",現行XD用点数換算表!$G$6,"")))))))</f>
        <v>0</v>
      </c>
      <c r="P182" s="12"/>
      <c r="Q182" s="8">
        <f>IF(P182="",0,IF(P182="優勝",現行XD用点数換算表!$B$7,IF(P182="準優勝",現行XD用点数換算表!$C$7,IF(P182="ベスト4",現行XD用点数換算表!$D$7,IF(P182="ベスト8",現行XD用点数換算表!$E$7,現行XD用点数換算表!$F$7)))))</f>
        <v>0</v>
      </c>
      <c r="R182" s="12"/>
      <c r="S182" s="8">
        <f>IF(R182="",0,IF(R182="優勝",現行XD用点数換算表!$B$8,IF(R182="準優勝",現行XD用点数換算表!$C$8,IF(R182="ベスト4",現行XD用点数換算表!$D$8,IF(R182="ベスト8",現行XD用点数換算表!$E$8,現行XD用点数換算表!$F$8)))))</f>
        <v>0</v>
      </c>
      <c r="T182" s="12"/>
      <c r="U182" s="14">
        <f>IF(T182="",0,IF(T182="優勝",現行XD用点数換算表!$B$13,IF(T182="準優勝",現行XD用点数換算表!$C$13,IF(T182="ベスト4",現行XD用点数換算表!$D$13,現行XD用点数換算表!$E$13))))</f>
        <v>0</v>
      </c>
      <c r="V182" s="12"/>
      <c r="W182" s="8">
        <f>IF(V182="",0,IF(V182="優勝",現行XD用点数換算表!$B$14,IF(V182="準優勝",現行XD用点数換算表!$C$14,IF(V182="ベスト4",現行XD用点数換算表!$D$14,現行XD用点数換算表!$E$14))))</f>
        <v>0</v>
      </c>
      <c r="X182" s="12"/>
      <c r="Y182" s="8">
        <f>IF(X182="",0,IF(X182="優勝",[5]現行XD用点数換算表!$B$15,IF(X182="準優勝",[5]現行XD用点数換算表!$C$15,IF(X182="ベスト4",[5]現行XD用点数換算表!$D$15,IF(X182="ベスト8",[5]現行XD用点数換算表!$E$15,IF(X182="ベスト16",[5]現行XD用点数換算表!$F$15,IF(X182="ベスト32",[5]現行XD用点数換算表!$G$15,"")))))))</f>
        <v>0</v>
      </c>
      <c r="Z182" s="12"/>
      <c r="AA182" s="8">
        <f>IF(Z182="",0,IF(Z182="優勝",現行XD用点数換算表!$B$16,IF(Z182="準優勝",現行XD用点数換算表!$C$16,IF(Z182="ベスト4",現行XD用点数換算表!$D$16,IF(Z182="ベスト8",現行XD用点数換算表!$E$16,IF(Z182="ベスト16",現行XD用点数換算表!$F$16,IF(Z182="ベスト32",現行XD用点数換算表!$G$16,"")))))))</f>
        <v>0</v>
      </c>
      <c r="AB182" s="12"/>
      <c r="AC182" s="8">
        <f>IF(AB182="",0,IF(AB182="優勝",現行XD用点数換算表!$B$17,IF(AB182="準優勝",現行XD用点数換算表!$C$17,IF(AB182="ベスト4",現行XD用点数換算表!$D$17,IF(AB182="ベスト8",現行XD用点数換算表!$E$17,IF(AB182="ベスト16",現行XD用点数換算表!$F$17,IF(AB182="ベスト32",現行XD用点数換算表!$G$17,"")))))))</f>
        <v>0</v>
      </c>
      <c r="AD182" s="12"/>
      <c r="AE182" s="8">
        <f>IF(AD182="",0,IF(AD182="優勝",現行XD用点数換算表!$B$18,IF(AD182="準優勝",現行XD用点数換算表!$C$18,IF(AD182="ベスト4",現行XD用点数換算表!$D$18,IF(AD182="ベスト8",現行XD用点数換算表!$E$18,現行XD用点数換算表!$F$18)))))</f>
        <v>0</v>
      </c>
      <c r="AF182" s="12"/>
      <c r="AG182" s="8">
        <f>IF(AF182="",0,IF(AF182="優勝",現行XD用点数換算表!$B$19,IF(AF182="準優勝",現行XD用点数換算表!$C$19,IF(AF182="ベスト4",現行XD用点数換算表!$D$19,IF(AF182="ベスト8",現行XD用点数換算表!$E$19,現行XD用点数換算表!$F$19)))))</f>
        <v>0</v>
      </c>
      <c r="AH182" s="8">
        <f t="shared" si="5"/>
        <v>0</v>
      </c>
    </row>
    <row r="183" spans="1:34" ht="15" customHeight="1" x14ac:dyDescent="0.55000000000000004">
      <c r="A183" s="12"/>
      <c r="B183" s="12"/>
      <c r="C183" s="12"/>
      <c r="D183" s="12"/>
      <c r="E183" s="12"/>
      <c r="F183" s="12"/>
      <c r="G183" s="13">
        <f>IF(F183="",0,IF(F183="優勝",現行XD用点数換算表!$B$2,IF(F183="準優勝",現行XD用点数換算表!$C$2,IF(F183="ベスト4",現行XD用点数換算表!$D$2,現行XD用点数換算表!$E$2))))</f>
        <v>0</v>
      </c>
      <c r="H183" s="12"/>
      <c r="I183" s="8">
        <f>IF(H183="",0,IF(H183="優勝",現行XD用点数換算表!$B$3,IF(H183="準優勝",現行XD用点数換算表!$C$3,IF(H183="ベスト4",現行XD用点数換算表!$D$3,現行XD用点数換算表!$E$3))))</f>
        <v>0</v>
      </c>
      <c r="J183" s="12"/>
      <c r="K183" s="8">
        <f>IF(J183="",0,IF(J183="優勝",[5]現行XD用点数換算表!$B$4,IF(J183="準優勝",[5]現行XD用点数換算表!$C$4,IF(J183="ベスト4",[5]現行XD用点数換算表!$D$4,IF(J183="ベスト8",[5]現行XD用点数換算表!$E$4,IF(J183="ベスト16",[5]現行XD用点数換算表!$F$4,IF(J183="ベスト32",[5]現行XD用点数換算表!$G$4,"")))))))</f>
        <v>0</v>
      </c>
      <c r="L183" s="12"/>
      <c r="M183" s="8">
        <f>IF(L183="",0,IF(L183="優勝",現行XD用点数換算表!$B$5,IF(L183="準優勝",現行XD用点数換算表!$C$5,IF(L183="ベスト4",現行XD用点数換算表!$D$5,IF(L183="ベスト8",現行XD用点数換算表!$E$5,IF(L183="ベスト16",現行XD用点数換算表!$F$5,IF(L183="ベスト32",現行XD用点数換算表!$G$5,"")))))))</f>
        <v>0</v>
      </c>
      <c r="N183" s="12"/>
      <c r="O183" s="8">
        <f>IF(N183="",0,IF(N183="優勝",現行XD用点数換算表!$B$6,IF(N183="準優勝",現行XD用点数換算表!$C$6,IF(N183="ベスト4",現行XD用点数換算表!$D$6,IF(N183="ベスト8",現行XD用点数換算表!$E$6,IF(N183="ベスト16",現行XD用点数換算表!$F$6,IF(N183="ベスト32",現行XD用点数換算表!$G$6,"")))))))</f>
        <v>0</v>
      </c>
      <c r="P183" s="12"/>
      <c r="Q183" s="8">
        <f>IF(P183="",0,IF(P183="優勝",現行XD用点数換算表!$B$7,IF(P183="準優勝",現行XD用点数換算表!$C$7,IF(P183="ベスト4",現行XD用点数換算表!$D$7,IF(P183="ベスト8",現行XD用点数換算表!$E$7,現行XD用点数換算表!$F$7)))))</f>
        <v>0</v>
      </c>
      <c r="R183" s="12"/>
      <c r="S183" s="8">
        <f>IF(R183="",0,IF(R183="優勝",現行XD用点数換算表!$B$8,IF(R183="準優勝",現行XD用点数換算表!$C$8,IF(R183="ベスト4",現行XD用点数換算表!$D$8,IF(R183="ベスト8",現行XD用点数換算表!$E$8,現行XD用点数換算表!$F$8)))))</f>
        <v>0</v>
      </c>
      <c r="T183" s="12"/>
      <c r="U183" s="14">
        <f>IF(T183="",0,IF(T183="優勝",現行XD用点数換算表!$B$13,IF(T183="準優勝",現行XD用点数換算表!$C$13,IF(T183="ベスト4",現行XD用点数換算表!$D$13,現行XD用点数換算表!$E$13))))</f>
        <v>0</v>
      </c>
      <c r="V183" s="12"/>
      <c r="W183" s="8">
        <f>IF(V183="",0,IF(V183="優勝",現行XD用点数換算表!$B$14,IF(V183="準優勝",現行XD用点数換算表!$C$14,IF(V183="ベスト4",現行XD用点数換算表!$D$14,現行XD用点数換算表!$E$14))))</f>
        <v>0</v>
      </c>
      <c r="X183" s="12"/>
      <c r="Y183" s="8">
        <f>IF(X183="",0,IF(X183="優勝",[5]現行XD用点数換算表!$B$15,IF(X183="準優勝",[5]現行XD用点数換算表!$C$15,IF(X183="ベスト4",[5]現行XD用点数換算表!$D$15,IF(X183="ベスト8",[5]現行XD用点数換算表!$E$15,IF(X183="ベスト16",[5]現行XD用点数換算表!$F$15,IF(X183="ベスト32",[5]現行XD用点数換算表!$G$15,"")))))))</f>
        <v>0</v>
      </c>
      <c r="Z183" s="12"/>
      <c r="AA183" s="8">
        <f>IF(Z183="",0,IF(Z183="優勝",現行XD用点数換算表!$B$16,IF(Z183="準優勝",現行XD用点数換算表!$C$16,IF(Z183="ベスト4",現行XD用点数換算表!$D$16,IF(Z183="ベスト8",現行XD用点数換算表!$E$16,IF(Z183="ベスト16",現行XD用点数換算表!$F$16,IF(Z183="ベスト32",現行XD用点数換算表!$G$16,"")))))))</f>
        <v>0</v>
      </c>
      <c r="AB183" s="12"/>
      <c r="AC183" s="8">
        <f>IF(AB183="",0,IF(AB183="優勝",現行XD用点数換算表!$B$17,IF(AB183="準優勝",現行XD用点数換算表!$C$17,IF(AB183="ベスト4",現行XD用点数換算表!$D$17,IF(AB183="ベスト8",現行XD用点数換算表!$E$17,IF(AB183="ベスト16",現行XD用点数換算表!$F$17,IF(AB183="ベスト32",現行XD用点数換算表!$G$17,"")))))))</f>
        <v>0</v>
      </c>
      <c r="AD183" s="12"/>
      <c r="AE183" s="8">
        <f>IF(AD183="",0,IF(AD183="優勝",現行XD用点数換算表!$B$18,IF(AD183="準優勝",現行XD用点数換算表!$C$18,IF(AD183="ベスト4",現行XD用点数換算表!$D$18,IF(AD183="ベスト8",現行XD用点数換算表!$E$18,現行XD用点数換算表!$F$18)))))</f>
        <v>0</v>
      </c>
      <c r="AF183" s="12"/>
      <c r="AG183" s="8">
        <f>IF(AF183="",0,IF(AF183="優勝",現行XD用点数換算表!$B$19,IF(AF183="準優勝",現行XD用点数換算表!$C$19,IF(AF183="ベスト4",現行XD用点数換算表!$D$19,IF(AF183="ベスト8",現行XD用点数換算表!$E$19,現行XD用点数換算表!$F$19)))))</f>
        <v>0</v>
      </c>
      <c r="AH183" s="8">
        <f t="shared" si="5"/>
        <v>0</v>
      </c>
    </row>
    <row r="184" spans="1:34" ht="15" customHeight="1" x14ac:dyDescent="0.55000000000000004">
      <c r="A184" s="12"/>
      <c r="B184" s="12"/>
      <c r="C184" s="12"/>
      <c r="D184" s="12"/>
      <c r="E184" s="12"/>
      <c r="F184" s="12"/>
      <c r="G184" s="13">
        <f>IF(F184="",0,IF(F184="優勝",現行XD用点数換算表!$B$2,IF(F184="準優勝",現行XD用点数換算表!$C$2,IF(F184="ベスト4",現行XD用点数換算表!$D$2,現行XD用点数換算表!$E$2))))</f>
        <v>0</v>
      </c>
      <c r="H184" s="12"/>
      <c r="I184" s="8">
        <f>IF(H184="",0,IF(H184="優勝",現行XD用点数換算表!$B$3,IF(H184="準優勝",現行XD用点数換算表!$C$3,IF(H184="ベスト4",現行XD用点数換算表!$D$3,現行XD用点数換算表!$E$3))))</f>
        <v>0</v>
      </c>
      <c r="J184" s="12"/>
      <c r="K184" s="8">
        <f>IF(J184="",0,IF(J184="優勝",[5]現行XD用点数換算表!$B$4,IF(J184="準優勝",[5]現行XD用点数換算表!$C$4,IF(J184="ベスト4",[5]現行XD用点数換算表!$D$4,IF(J184="ベスト8",[5]現行XD用点数換算表!$E$4,IF(J184="ベスト16",[5]現行XD用点数換算表!$F$4,IF(J184="ベスト32",[5]現行XD用点数換算表!$G$4,"")))))))</f>
        <v>0</v>
      </c>
      <c r="L184" s="12"/>
      <c r="M184" s="8">
        <f>IF(L184="",0,IF(L184="優勝",現行XD用点数換算表!$B$5,IF(L184="準優勝",現行XD用点数換算表!$C$5,IF(L184="ベスト4",現行XD用点数換算表!$D$5,IF(L184="ベスト8",現行XD用点数換算表!$E$5,IF(L184="ベスト16",現行XD用点数換算表!$F$5,IF(L184="ベスト32",現行XD用点数換算表!$G$5,"")))))))</f>
        <v>0</v>
      </c>
      <c r="N184" s="12"/>
      <c r="O184" s="8">
        <f>IF(N184="",0,IF(N184="優勝",現行XD用点数換算表!$B$6,IF(N184="準優勝",現行XD用点数換算表!$C$6,IF(N184="ベスト4",現行XD用点数換算表!$D$6,IF(N184="ベスト8",現行XD用点数換算表!$E$6,IF(N184="ベスト16",現行XD用点数換算表!$F$6,IF(N184="ベスト32",現行XD用点数換算表!$G$6,"")))))))</f>
        <v>0</v>
      </c>
      <c r="P184" s="12"/>
      <c r="Q184" s="8">
        <f>IF(P184="",0,IF(P184="優勝",現行XD用点数換算表!$B$7,IF(P184="準優勝",現行XD用点数換算表!$C$7,IF(P184="ベスト4",現行XD用点数換算表!$D$7,IF(P184="ベスト8",現行XD用点数換算表!$E$7,現行XD用点数換算表!$F$7)))))</f>
        <v>0</v>
      </c>
      <c r="R184" s="12"/>
      <c r="S184" s="8">
        <f>IF(R184="",0,IF(R184="優勝",現行XD用点数換算表!$B$8,IF(R184="準優勝",現行XD用点数換算表!$C$8,IF(R184="ベスト4",現行XD用点数換算表!$D$8,IF(R184="ベスト8",現行XD用点数換算表!$E$8,現行XD用点数換算表!$F$8)))))</f>
        <v>0</v>
      </c>
      <c r="T184" s="12"/>
      <c r="U184" s="14">
        <f>IF(T184="",0,IF(T184="優勝",現行XD用点数換算表!$B$13,IF(T184="準優勝",現行XD用点数換算表!$C$13,IF(T184="ベスト4",現行XD用点数換算表!$D$13,現行XD用点数換算表!$E$13))))</f>
        <v>0</v>
      </c>
      <c r="V184" s="12"/>
      <c r="W184" s="8">
        <f>IF(V184="",0,IF(V184="優勝",現行XD用点数換算表!$B$14,IF(V184="準優勝",現行XD用点数換算表!$C$14,IF(V184="ベスト4",現行XD用点数換算表!$D$14,現行XD用点数換算表!$E$14))))</f>
        <v>0</v>
      </c>
      <c r="X184" s="12"/>
      <c r="Y184" s="8">
        <f>IF(X184="",0,IF(X184="優勝",[5]現行XD用点数換算表!$B$15,IF(X184="準優勝",[5]現行XD用点数換算表!$C$15,IF(X184="ベスト4",[5]現行XD用点数換算表!$D$15,IF(X184="ベスト8",[5]現行XD用点数換算表!$E$15,IF(X184="ベスト16",[5]現行XD用点数換算表!$F$15,IF(X184="ベスト32",[5]現行XD用点数換算表!$G$15,"")))))))</f>
        <v>0</v>
      </c>
      <c r="Z184" s="12"/>
      <c r="AA184" s="8">
        <f>IF(Z184="",0,IF(Z184="優勝",現行XD用点数換算表!$B$16,IF(Z184="準優勝",現行XD用点数換算表!$C$16,IF(Z184="ベスト4",現行XD用点数換算表!$D$16,IF(Z184="ベスト8",現行XD用点数換算表!$E$16,IF(Z184="ベスト16",現行XD用点数換算表!$F$16,IF(Z184="ベスト32",現行XD用点数換算表!$G$16,"")))))))</f>
        <v>0</v>
      </c>
      <c r="AB184" s="12"/>
      <c r="AC184" s="8">
        <f>IF(AB184="",0,IF(AB184="優勝",現行XD用点数換算表!$B$17,IF(AB184="準優勝",現行XD用点数換算表!$C$17,IF(AB184="ベスト4",現行XD用点数換算表!$D$17,IF(AB184="ベスト8",現行XD用点数換算表!$E$17,IF(AB184="ベスト16",現行XD用点数換算表!$F$17,IF(AB184="ベスト32",現行XD用点数換算表!$G$17,"")))))))</f>
        <v>0</v>
      </c>
      <c r="AD184" s="12"/>
      <c r="AE184" s="8">
        <f>IF(AD184="",0,IF(AD184="優勝",現行XD用点数換算表!$B$18,IF(AD184="準優勝",現行XD用点数換算表!$C$18,IF(AD184="ベスト4",現行XD用点数換算表!$D$18,IF(AD184="ベスト8",現行XD用点数換算表!$E$18,現行XD用点数換算表!$F$18)))))</f>
        <v>0</v>
      </c>
      <c r="AF184" s="12"/>
      <c r="AG184" s="8">
        <f>IF(AF184="",0,IF(AF184="優勝",現行XD用点数換算表!$B$19,IF(AF184="準優勝",現行XD用点数換算表!$C$19,IF(AF184="ベスト4",現行XD用点数換算表!$D$19,IF(AF184="ベスト8",現行XD用点数換算表!$E$19,現行XD用点数換算表!$F$19)))))</f>
        <v>0</v>
      </c>
      <c r="AH184" s="8">
        <f t="shared" si="5"/>
        <v>0</v>
      </c>
    </row>
    <row r="185" spans="1:34" ht="15" customHeight="1" x14ac:dyDescent="0.55000000000000004">
      <c r="A185" s="12"/>
      <c r="B185" s="12"/>
      <c r="C185" s="12"/>
      <c r="D185" s="12"/>
      <c r="E185" s="12"/>
      <c r="F185" s="12"/>
      <c r="G185" s="13">
        <f>IF(F185="",0,IF(F185="優勝",現行XD用点数換算表!$B$2,IF(F185="準優勝",現行XD用点数換算表!$C$2,IF(F185="ベスト4",現行XD用点数換算表!$D$2,現行XD用点数換算表!$E$2))))</f>
        <v>0</v>
      </c>
      <c r="H185" s="12"/>
      <c r="I185" s="8">
        <f>IF(H185="",0,IF(H185="優勝",現行XD用点数換算表!$B$3,IF(H185="準優勝",現行XD用点数換算表!$C$3,IF(H185="ベスト4",現行XD用点数換算表!$D$3,現行XD用点数換算表!$E$3))))</f>
        <v>0</v>
      </c>
      <c r="J185" s="12"/>
      <c r="K185" s="8">
        <f>IF(J185="",0,IF(J185="優勝",[5]現行XD用点数換算表!$B$4,IF(J185="準優勝",[5]現行XD用点数換算表!$C$4,IF(J185="ベスト4",[5]現行XD用点数換算表!$D$4,IF(J185="ベスト8",[5]現行XD用点数換算表!$E$4,IF(J185="ベスト16",[5]現行XD用点数換算表!$F$4,IF(J185="ベスト32",[5]現行XD用点数換算表!$G$4,"")))))))</f>
        <v>0</v>
      </c>
      <c r="L185" s="12"/>
      <c r="M185" s="8">
        <f>IF(L185="",0,IF(L185="優勝",現行XD用点数換算表!$B$5,IF(L185="準優勝",現行XD用点数換算表!$C$5,IF(L185="ベスト4",現行XD用点数換算表!$D$5,IF(L185="ベスト8",現行XD用点数換算表!$E$5,IF(L185="ベスト16",現行XD用点数換算表!$F$5,IF(L185="ベスト32",現行XD用点数換算表!$G$5,"")))))))</f>
        <v>0</v>
      </c>
      <c r="N185" s="12"/>
      <c r="O185" s="8">
        <f>IF(N185="",0,IF(N185="優勝",現行XD用点数換算表!$B$6,IF(N185="準優勝",現行XD用点数換算表!$C$6,IF(N185="ベスト4",現行XD用点数換算表!$D$6,IF(N185="ベスト8",現行XD用点数換算表!$E$6,IF(N185="ベスト16",現行XD用点数換算表!$F$6,IF(N185="ベスト32",現行XD用点数換算表!$G$6,"")))))))</f>
        <v>0</v>
      </c>
      <c r="P185" s="12"/>
      <c r="Q185" s="8">
        <f>IF(P185="",0,IF(P185="優勝",現行XD用点数換算表!$B$7,IF(P185="準優勝",現行XD用点数換算表!$C$7,IF(P185="ベスト4",現行XD用点数換算表!$D$7,IF(P185="ベスト8",現行XD用点数換算表!$E$7,現行XD用点数換算表!$F$7)))))</f>
        <v>0</v>
      </c>
      <c r="R185" s="12"/>
      <c r="S185" s="8">
        <f>IF(R185="",0,IF(R185="優勝",現行XD用点数換算表!$B$8,IF(R185="準優勝",現行XD用点数換算表!$C$8,IF(R185="ベスト4",現行XD用点数換算表!$D$8,IF(R185="ベスト8",現行XD用点数換算表!$E$8,現行XD用点数換算表!$F$8)))))</f>
        <v>0</v>
      </c>
      <c r="T185" s="12"/>
      <c r="U185" s="14">
        <f>IF(T185="",0,IF(T185="優勝",現行XD用点数換算表!$B$13,IF(T185="準優勝",現行XD用点数換算表!$C$13,IF(T185="ベスト4",現行XD用点数換算表!$D$13,現行XD用点数換算表!$E$13))))</f>
        <v>0</v>
      </c>
      <c r="V185" s="12"/>
      <c r="W185" s="8">
        <f>IF(V185="",0,IF(V185="優勝",現行XD用点数換算表!$B$14,IF(V185="準優勝",現行XD用点数換算表!$C$14,IF(V185="ベスト4",現行XD用点数換算表!$D$14,現行XD用点数換算表!$E$14))))</f>
        <v>0</v>
      </c>
      <c r="X185" s="12"/>
      <c r="Y185" s="8">
        <f>IF(X185="",0,IF(X185="優勝",[5]現行XD用点数換算表!$B$15,IF(X185="準優勝",[5]現行XD用点数換算表!$C$15,IF(X185="ベスト4",[5]現行XD用点数換算表!$D$15,IF(X185="ベスト8",[5]現行XD用点数換算表!$E$15,IF(X185="ベスト16",[5]現行XD用点数換算表!$F$15,IF(X185="ベスト32",[5]現行XD用点数換算表!$G$15,"")))))))</f>
        <v>0</v>
      </c>
      <c r="Z185" s="12"/>
      <c r="AA185" s="8">
        <f>IF(Z185="",0,IF(Z185="優勝",現行XD用点数換算表!$B$16,IF(Z185="準優勝",現行XD用点数換算表!$C$16,IF(Z185="ベスト4",現行XD用点数換算表!$D$16,IF(Z185="ベスト8",現行XD用点数換算表!$E$16,IF(Z185="ベスト16",現行XD用点数換算表!$F$16,IF(Z185="ベスト32",現行XD用点数換算表!$G$16,"")))))))</f>
        <v>0</v>
      </c>
      <c r="AB185" s="12"/>
      <c r="AC185" s="8">
        <f>IF(AB185="",0,IF(AB185="優勝",現行XD用点数換算表!$B$17,IF(AB185="準優勝",現行XD用点数換算表!$C$17,IF(AB185="ベスト4",現行XD用点数換算表!$D$17,IF(AB185="ベスト8",現行XD用点数換算表!$E$17,IF(AB185="ベスト16",現行XD用点数換算表!$F$17,IF(AB185="ベスト32",現行XD用点数換算表!$G$17,"")))))))</f>
        <v>0</v>
      </c>
      <c r="AD185" s="12"/>
      <c r="AE185" s="8">
        <f>IF(AD185="",0,IF(AD185="優勝",現行XD用点数換算表!$B$18,IF(AD185="準優勝",現行XD用点数換算表!$C$18,IF(AD185="ベスト4",現行XD用点数換算表!$D$18,IF(AD185="ベスト8",現行XD用点数換算表!$E$18,現行XD用点数換算表!$F$18)))))</f>
        <v>0</v>
      </c>
      <c r="AF185" s="12"/>
      <c r="AG185" s="8">
        <f>IF(AF185="",0,IF(AF185="優勝",現行XD用点数換算表!$B$19,IF(AF185="準優勝",現行XD用点数換算表!$C$19,IF(AF185="ベスト4",現行XD用点数換算表!$D$19,IF(AF185="ベスト8",現行XD用点数換算表!$E$19,現行XD用点数換算表!$F$19)))))</f>
        <v>0</v>
      </c>
      <c r="AH185" s="8">
        <f t="shared" si="5"/>
        <v>0</v>
      </c>
    </row>
    <row r="186" spans="1:34" ht="15" customHeight="1" x14ac:dyDescent="0.55000000000000004">
      <c r="A186" s="12"/>
      <c r="B186" s="12"/>
      <c r="C186" s="12"/>
      <c r="D186" s="12"/>
      <c r="E186" s="12"/>
      <c r="F186" s="12"/>
      <c r="G186" s="13">
        <f>IF(F186="",0,IF(F186="優勝",現行XD用点数換算表!$B$2,IF(F186="準優勝",現行XD用点数換算表!$C$2,IF(F186="ベスト4",現行XD用点数換算表!$D$2,現行XD用点数換算表!$E$2))))</f>
        <v>0</v>
      </c>
      <c r="H186" s="12"/>
      <c r="I186" s="8">
        <f>IF(H186="",0,IF(H186="優勝",現行XD用点数換算表!$B$3,IF(H186="準優勝",現行XD用点数換算表!$C$3,IF(H186="ベスト4",現行XD用点数換算表!$D$3,現行XD用点数換算表!$E$3))))</f>
        <v>0</v>
      </c>
      <c r="J186" s="12"/>
      <c r="K186" s="8">
        <f>IF(J186="",0,IF(J186="優勝",[5]現行XD用点数換算表!$B$4,IF(J186="準優勝",[5]現行XD用点数換算表!$C$4,IF(J186="ベスト4",[5]現行XD用点数換算表!$D$4,IF(J186="ベスト8",[5]現行XD用点数換算表!$E$4,IF(J186="ベスト16",[5]現行XD用点数換算表!$F$4,IF(J186="ベスト32",[5]現行XD用点数換算表!$G$4,"")))))))</f>
        <v>0</v>
      </c>
      <c r="L186" s="12"/>
      <c r="M186" s="8">
        <f>IF(L186="",0,IF(L186="優勝",現行XD用点数換算表!$B$5,IF(L186="準優勝",現行XD用点数換算表!$C$5,IF(L186="ベスト4",現行XD用点数換算表!$D$5,IF(L186="ベスト8",現行XD用点数換算表!$E$5,IF(L186="ベスト16",現行XD用点数換算表!$F$5,IF(L186="ベスト32",現行XD用点数換算表!$G$5,"")))))))</f>
        <v>0</v>
      </c>
      <c r="N186" s="12"/>
      <c r="O186" s="8">
        <f>IF(N186="",0,IF(N186="優勝",現行XD用点数換算表!$B$6,IF(N186="準優勝",現行XD用点数換算表!$C$6,IF(N186="ベスト4",現行XD用点数換算表!$D$6,IF(N186="ベスト8",現行XD用点数換算表!$E$6,IF(N186="ベスト16",現行XD用点数換算表!$F$6,IF(N186="ベスト32",現行XD用点数換算表!$G$6,"")))))))</f>
        <v>0</v>
      </c>
      <c r="P186" s="12"/>
      <c r="Q186" s="8">
        <f>IF(P186="",0,IF(P186="優勝",現行XD用点数換算表!$B$7,IF(P186="準優勝",現行XD用点数換算表!$C$7,IF(P186="ベスト4",現行XD用点数換算表!$D$7,IF(P186="ベスト8",現行XD用点数換算表!$E$7,現行XD用点数換算表!$F$7)))))</f>
        <v>0</v>
      </c>
      <c r="R186" s="12"/>
      <c r="S186" s="8">
        <f>IF(R186="",0,IF(R186="優勝",現行XD用点数換算表!$B$8,IF(R186="準優勝",現行XD用点数換算表!$C$8,IF(R186="ベスト4",現行XD用点数換算表!$D$8,IF(R186="ベスト8",現行XD用点数換算表!$E$8,現行XD用点数換算表!$F$8)))))</f>
        <v>0</v>
      </c>
      <c r="T186" s="12"/>
      <c r="U186" s="14">
        <f>IF(T186="",0,IF(T186="優勝",現行XD用点数換算表!$B$13,IF(T186="準優勝",現行XD用点数換算表!$C$13,IF(T186="ベスト4",現行XD用点数換算表!$D$13,現行XD用点数換算表!$E$13))))</f>
        <v>0</v>
      </c>
      <c r="V186" s="12"/>
      <c r="W186" s="8">
        <f>IF(V186="",0,IF(V186="優勝",現行XD用点数換算表!$B$14,IF(V186="準優勝",現行XD用点数換算表!$C$14,IF(V186="ベスト4",現行XD用点数換算表!$D$14,現行XD用点数換算表!$E$14))))</f>
        <v>0</v>
      </c>
      <c r="X186" s="12"/>
      <c r="Y186" s="8">
        <f>IF(X186="",0,IF(X186="優勝",[5]現行XD用点数換算表!$B$15,IF(X186="準優勝",[5]現行XD用点数換算表!$C$15,IF(X186="ベスト4",[5]現行XD用点数換算表!$D$15,IF(X186="ベスト8",[5]現行XD用点数換算表!$E$15,IF(X186="ベスト16",[5]現行XD用点数換算表!$F$15,IF(X186="ベスト32",[5]現行XD用点数換算表!$G$15,"")))))))</f>
        <v>0</v>
      </c>
      <c r="Z186" s="12"/>
      <c r="AA186" s="8">
        <f>IF(Z186="",0,IF(Z186="優勝",現行XD用点数換算表!$B$16,IF(Z186="準優勝",現行XD用点数換算表!$C$16,IF(Z186="ベスト4",現行XD用点数換算表!$D$16,IF(Z186="ベスト8",現行XD用点数換算表!$E$16,IF(Z186="ベスト16",現行XD用点数換算表!$F$16,IF(Z186="ベスト32",現行XD用点数換算表!$G$16,"")))))))</f>
        <v>0</v>
      </c>
      <c r="AB186" s="12"/>
      <c r="AC186" s="8">
        <f>IF(AB186="",0,IF(AB186="優勝",現行XD用点数換算表!$B$17,IF(AB186="準優勝",現行XD用点数換算表!$C$17,IF(AB186="ベスト4",現行XD用点数換算表!$D$17,IF(AB186="ベスト8",現行XD用点数換算表!$E$17,IF(AB186="ベスト16",現行XD用点数換算表!$F$17,IF(AB186="ベスト32",現行XD用点数換算表!$G$17,"")))))))</f>
        <v>0</v>
      </c>
      <c r="AD186" s="12"/>
      <c r="AE186" s="8">
        <f>IF(AD186="",0,IF(AD186="優勝",現行XD用点数換算表!$B$18,IF(AD186="準優勝",現行XD用点数換算表!$C$18,IF(AD186="ベスト4",現行XD用点数換算表!$D$18,IF(AD186="ベスト8",現行XD用点数換算表!$E$18,現行XD用点数換算表!$F$18)))))</f>
        <v>0</v>
      </c>
      <c r="AF186" s="12"/>
      <c r="AG186" s="8">
        <f>IF(AF186="",0,IF(AF186="優勝",現行XD用点数換算表!$B$19,IF(AF186="準優勝",現行XD用点数換算表!$C$19,IF(AF186="ベスト4",現行XD用点数換算表!$D$19,IF(AF186="ベスト8",現行XD用点数換算表!$E$19,現行XD用点数換算表!$F$19)))))</f>
        <v>0</v>
      </c>
      <c r="AH186" s="8">
        <f t="shared" si="5"/>
        <v>0</v>
      </c>
    </row>
    <row r="187" spans="1:34" ht="15" customHeight="1" x14ac:dyDescent="0.55000000000000004">
      <c r="A187" s="12"/>
      <c r="B187" s="12"/>
      <c r="C187" s="12"/>
      <c r="D187" s="12"/>
      <c r="E187" s="12"/>
      <c r="F187" s="12"/>
      <c r="G187" s="13">
        <f>IF(F187="",0,IF(F187="優勝",現行XD用点数換算表!$B$2,IF(F187="準優勝",現行XD用点数換算表!$C$2,IF(F187="ベスト4",現行XD用点数換算表!$D$2,現行XD用点数換算表!$E$2))))</f>
        <v>0</v>
      </c>
      <c r="H187" s="12"/>
      <c r="I187" s="8">
        <f>IF(H187="",0,IF(H187="優勝",現行XD用点数換算表!$B$3,IF(H187="準優勝",現行XD用点数換算表!$C$3,IF(H187="ベスト4",現行XD用点数換算表!$D$3,現行XD用点数換算表!$E$3))))</f>
        <v>0</v>
      </c>
      <c r="J187" s="12"/>
      <c r="K187" s="8">
        <f>IF(J187="",0,IF(J187="優勝",[5]現行XD用点数換算表!$B$4,IF(J187="準優勝",[5]現行XD用点数換算表!$C$4,IF(J187="ベスト4",[5]現行XD用点数換算表!$D$4,IF(J187="ベスト8",[5]現行XD用点数換算表!$E$4,IF(J187="ベスト16",[5]現行XD用点数換算表!$F$4,IF(J187="ベスト32",[5]現行XD用点数換算表!$G$4,"")))))))</f>
        <v>0</v>
      </c>
      <c r="L187" s="12"/>
      <c r="M187" s="8">
        <f>IF(L187="",0,IF(L187="優勝",現行XD用点数換算表!$B$5,IF(L187="準優勝",現行XD用点数換算表!$C$5,IF(L187="ベスト4",現行XD用点数換算表!$D$5,IF(L187="ベスト8",現行XD用点数換算表!$E$5,IF(L187="ベスト16",現行XD用点数換算表!$F$5,IF(L187="ベスト32",現行XD用点数換算表!$G$5,"")))))))</f>
        <v>0</v>
      </c>
      <c r="N187" s="12"/>
      <c r="O187" s="8">
        <f>IF(N187="",0,IF(N187="優勝",現行XD用点数換算表!$B$6,IF(N187="準優勝",現行XD用点数換算表!$C$6,IF(N187="ベスト4",現行XD用点数換算表!$D$6,IF(N187="ベスト8",現行XD用点数換算表!$E$6,IF(N187="ベスト16",現行XD用点数換算表!$F$6,IF(N187="ベスト32",現行XD用点数換算表!$G$6,"")))))))</f>
        <v>0</v>
      </c>
      <c r="P187" s="12"/>
      <c r="Q187" s="8">
        <f>IF(P187="",0,IF(P187="優勝",現行XD用点数換算表!$B$7,IF(P187="準優勝",現行XD用点数換算表!$C$7,IF(P187="ベスト4",現行XD用点数換算表!$D$7,IF(P187="ベスト8",現行XD用点数換算表!$E$7,現行XD用点数換算表!$F$7)))))</f>
        <v>0</v>
      </c>
      <c r="R187" s="12"/>
      <c r="S187" s="8">
        <f>IF(R187="",0,IF(R187="優勝",現行XD用点数換算表!$B$8,IF(R187="準優勝",現行XD用点数換算表!$C$8,IF(R187="ベスト4",現行XD用点数換算表!$D$8,IF(R187="ベスト8",現行XD用点数換算表!$E$8,現行XD用点数換算表!$F$8)))))</f>
        <v>0</v>
      </c>
      <c r="T187" s="12"/>
      <c r="U187" s="14">
        <f>IF(T187="",0,IF(T187="優勝",現行XD用点数換算表!$B$13,IF(T187="準優勝",現行XD用点数換算表!$C$13,IF(T187="ベスト4",現行XD用点数換算表!$D$13,現行XD用点数換算表!$E$13))))</f>
        <v>0</v>
      </c>
      <c r="V187" s="12"/>
      <c r="W187" s="8">
        <f>IF(V187="",0,IF(V187="優勝",現行XD用点数換算表!$B$14,IF(V187="準優勝",現行XD用点数換算表!$C$14,IF(V187="ベスト4",現行XD用点数換算表!$D$14,現行XD用点数換算表!$E$14))))</f>
        <v>0</v>
      </c>
      <c r="X187" s="12"/>
      <c r="Y187" s="8">
        <f>IF(X187="",0,IF(X187="優勝",[5]現行XD用点数換算表!$B$15,IF(X187="準優勝",[5]現行XD用点数換算表!$C$15,IF(X187="ベスト4",[5]現行XD用点数換算表!$D$15,IF(X187="ベスト8",[5]現行XD用点数換算表!$E$15,IF(X187="ベスト16",[5]現行XD用点数換算表!$F$15,IF(X187="ベスト32",[5]現行XD用点数換算表!$G$15,"")))))))</f>
        <v>0</v>
      </c>
      <c r="Z187" s="12"/>
      <c r="AA187" s="8">
        <f>IF(Z187="",0,IF(Z187="優勝",現行XD用点数換算表!$B$16,IF(Z187="準優勝",現行XD用点数換算表!$C$16,IF(Z187="ベスト4",現行XD用点数換算表!$D$16,IF(Z187="ベスト8",現行XD用点数換算表!$E$16,IF(Z187="ベスト16",現行XD用点数換算表!$F$16,IF(Z187="ベスト32",現行XD用点数換算表!$G$16,"")))))))</f>
        <v>0</v>
      </c>
      <c r="AB187" s="12"/>
      <c r="AC187" s="8">
        <f>IF(AB187="",0,IF(AB187="優勝",現行XD用点数換算表!$B$17,IF(AB187="準優勝",現行XD用点数換算表!$C$17,IF(AB187="ベスト4",現行XD用点数換算表!$D$17,IF(AB187="ベスト8",現行XD用点数換算表!$E$17,IF(AB187="ベスト16",現行XD用点数換算表!$F$17,IF(AB187="ベスト32",現行XD用点数換算表!$G$17,"")))))))</f>
        <v>0</v>
      </c>
      <c r="AD187" s="12"/>
      <c r="AE187" s="8">
        <f>IF(AD187="",0,IF(AD187="優勝",現行XD用点数換算表!$B$18,IF(AD187="準優勝",現行XD用点数換算表!$C$18,IF(AD187="ベスト4",現行XD用点数換算表!$D$18,IF(AD187="ベスト8",現行XD用点数換算表!$E$18,現行XD用点数換算表!$F$18)))))</f>
        <v>0</v>
      </c>
      <c r="AF187" s="12"/>
      <c r="AG187" s="8">
        <f>IF(AF187="",0,IF(AF187="優勝",現行XD用点数換算表!$B$19,IF(AF187="準優勝",現行XD用点数換算表!$C$19,IF(AF187="ベスト4",現行XD用点数換算表!$D$19,IF(AF187="ベスト8",現行XD用点数換算表!$E$19,現行XD用点数換算表!$F$19)))))</f>
        <v>0</v>
      </c>
      <c r="AH187" s="8">
        <f t="shared" si="5"/>
        <v>0</v>
      </c>
    </row>
    <row r="188" spans="1:34" ht="15" customHeight="1" x14ac:dyDescent="0.55000000000000004">
      <c r="A188" s="12"/>
      <c r="B188" s="12"/>
      <c r="C188" s="12"/>
      <c r="D188" s="12"/>
      <c r="E188" s="12"/>
      <c r="F188" s="12"/>
      <c r="G188" s="13">
        <f>IF(F188="",0,IF(F188="優勝",現行XD用点数換算表!$B$2,IF(F188="準優勝",現行XD用点数換算表!$C$2,IF(F188="ベスト4",現行XD用点数換算表!$D$2,現行XD用点数換算表!$E$2))))</f>
        <v>0</v>
      </c>
      <c r="H188" s="12"/>
      <c r="I188" s="8">
        <f>IF(H188="",0,IF(H188="優勝",現行XD用点数換算表!$B$3,IF(H188="準優勝",現行XD用点数換算表!$C$3,IF(H188="ベスト4",現行XD用点数換算表!$D$3,現行XD用点数換算表!$E$3))))</f>
        <v>0</v>
      </c>
      <c r="J188" s="12"/>
      <c r="K188" s="8">
        <f>IF(J188="",0,IF(J188="優勝",[5]現行XD用点数換算表!$B$4,IF(J188="準優勝",[5]現行XD用点数換算表!$C$4,IF(J188="ベスト4",[5]現行XD用点数換算表!$D$4,IF(J188="ベスト8",[5]現行XD用点数換算表!$E$4,IF(J188="ベスト16",[5]現行XD用点数換算表!$F$4,IF(J188="ベスト32",[5]現行XD用点数換算表!$G$4,"")))))))</f>
        <v>0</v>
      </c>
      <c r="L188" s="12"/>
      <c r="M188" s="8">
        <f>IF(L188="",0,IF(L188="優勝",現行XD用点数換算表!$B$5,IF(L188="準優勝",現行XD用点数換算表!$C$5,IF(L188="ベスト4",現行XD用点数換算表!$D$5,IF(L188="ベスト8",現行XD用点数換算表!$E$5,IF(L188="ベスト16",現行XD用点数換算表!$F$5,IF(L188="ベスト32",現行XD用点数換算表!$G$5,"")))))))</f>
        <v>0</v>
      </c>
      <c r="N188" s="12"/>
      <c r="O188" s="8">
        <f>IF(N188="",0,IF(N188="優勝",現行XD用点数換算表!$B$6,IF(N188="準優勝",現行XD用点数換算表!$C$6,IF(N188="ベスト4",現行XD用点数換算表!$D$6,IF(N188="ベスト8",現行XD用点数換算表!$E$6,IF(N188="ベスト16",現行XD用点数換算表!$F$6,IF(N188="ベスト32",現行XD用点数換算表!$G$6,"")))))))</f>
        <v>0</v>
      </c>
      <c r="P188" s="12"/>
      <c r="Q188" s="8">
        <f>IF(P188="",0,IF(P188="優勝",現行XD用点数換算表!$B$7,IF(P188="準優勝",現行XD用点数換算表!$C$7,IF(P188="ベスト4",現行XD用点数換算表!$D$7,IF(P188="ベスト8",現行XD用点数換算表!$E$7,現行XD用点数換算表!$F$7)))))</f>
        <v>0</v>
      </c>
      <c r="R188" s="12"/>
      <c r="S188" s="8">
        <f>IF(R188="",0,IF(R188="優勝",現行XD用点数換算表!$B$8,IF(R188="準優勝",現行XD用点数換算表!$C$8,IF(R188="ベスト4",現行XD用点数換算表!$D$8,IF(R188="ベスト8",現行XD用点数換算表!$E$8,現行XD用点数換算表!$F$8)))))</f>
        <v>0</v>
      </c>
      <c r="T188" s="12"/>
      <c r="U188" s="14">
        <f>IF(T188="",0,IF(T188="優勝",現行XD用点数換算表!$B$13,IF(T188="準優勝",現行XD用点数換算表!$C$13,IF(T188="ベスト4",現行XD用点数換算表!$D$13,現行XD用点数換算表!$E$13))))</f>
        <v>0</v>
      </c>
      <c r="V188" s="12"/>
      <c r="W188" s="8">
        <f>IF(V188="",0,IF(V188="優勝",現行XD用点数換算表!$B$14,IF(V188="準優勝",現行XD用点数換算表!$C$14,IF(V188="ベスト4",現行XD用点数換算表!$D$14,現行XD用点数換算表!$E$14))))</f>
        <v>0</v>
      </c>
      <c r="X188" s="12"/>
      <c r="Y188" s="8">
        <f>IF(X188="",0,IF(X188="優勝",[5]現行XD用点数換算表!$B$15,IF(X188="準優勝",[5]現行XD用点数換算表!$C$15,IF(X188="ベスト4",[5]現行XD用点数換算表!$D$15,IF(X188="ベスト8",[5]現行XD用点数換算表!$E$15,IF(X188="ベスト16",[5]現行XD用点数換算表!$F$15,IF(X188="ベスト32",[5]現行XD用点数換算表!$G$15,"")))))))</f>
        <v>0</v>
      </c>
      <c r="Z188" s="12"/>
      <c r="AA188" s="8">
        <f>IF(Z188="",0,IF(Z188="優勝",現行XD用点数換算表!$B$16,IF(Z188="準優勝",現行XD用点数換算表!$C$16,IF(Z188="ベスト4",現行XD用点数換算表!$D$16,IF(Z188="ベスト8",現行XD用点数換算表!$E$16,IF(Z188="ベスト16",現行XD用点数換算表!$F$16,IF(Z188="ベスト32",現行XD用点数換算表!$G$16,"")))))))</f>
        <v>0</v>
      </c>
      <c r="AB188" s="12"/>
      <c r="AC188" s="8">
        <f>IF(AB188="",0,IF(AB188="優勝",現行XD用点数換算表!$B$17,IF(AB188="準優勝",現行XD用点数換算表!$C$17,IF(AB188="ベスト4",現行XD用点数換算表!$D$17,IF(AB188="ベスト8",現行XD用点数換算表!$E$17,IF(AB188="ベスト16",現行XD用点数換算表!$F$17,IF(AB188="ベスト32",現行XD用点数換算表!$G$17,"")))))))</f>
        <v>0</v>
      </c>
      <c r="AD188" s="12"/>
      <c r="AE188" s="8">
        <f>IF(AD188="",0,IF(AD188="優勝",現行XD用点数換算表!$B$18,IF(AD188="準優勝",現行XD用点数換算表!$C$18,IF(AD188="ベスト4",現行XD用点数換算表!$D$18,IF(AD188="ベスト8",現行XD用点数換算表!$E$18,現行XD用点数換算表!$F$18)))))</f>
        <v>0</v>
      </c>
      <c r="AF188" s="12"/>
      <c r="AG188" s="8">
        <f>IF(AF188="",0,IF(AF188="優勝",現行XD用点数換算表!$B$19,IF(AF188="準優勝",現行XD用点数換算表!$C$19,IF(AF188="ベスト4",現行XD用点数換算表!$D$19,IF(AF188="ベスト8",現行XD用点数換算表!$E$19,現行XD用点数換算表!$F$19)))))</f>
        <v>0</v>
      </c>
      <c r="AH188" s="8">
        <f t="shared" si="5"/>
        <v>0</v>
      </c>
    </row>
    <row r="189" spans="1:34" ht="15" customHeight="1" x14ac:dyDescent="0.55000000000000004">
      <c r="A189" s="12"/>
      <c r="B189" s="12"/>
      <c r="C189" s="12"/>
      <c r="D189" s="12"/>
      <c r="E189" s="12"/>
      <c r="F189" s="12"/>
      <c r="G189" s="13">
        <f>IF(F189="",0,IF(F189="優勝",現行XD用点数換算表!$B$2,IF(F189="準優勝",現行XD用点数換算表!$C$2,IF(F189="ベスト4",現行XD用点数換算表!$D$2,現行XD用点数換算表!$E$2))))</f>
        <v>0</v>
      </c>
      <c r="H189" s="12"/>
      <c r="I189" s="8">
        <f>IF(H189="",0,IF(H189="優勝",現行XD用点数換算表!$B$3,IF(H189="準優勝",現行XD用点数換算表!$C$3,IF(H189="ベスト4",現行XD用点数換算表!$D$3,現行XD用点数換算表!$E$3))))</f>
        <v>0</v>
      </c>
      <c r="J189" s="12"/>
      <c r="K189" s="8">
        <f>IF(J189="",0,IF(J189="優勝",[5]現行XD用点数換算表!$B$4,IF(J189="準優勝",[5]現行XD用点数換算表!$C$4,IF(J189="ベスト4",[5]現行XD用点数換算表!$D$4,IF(J189="ベスト8",[5]現行XD用点数換算表!$E$4,IF(J189="ベスト16",[5]現行XD用点数換算表!$F$4,IF(J189="ベスト32",[5]現行XD用点数換算表!$G$4,"")))))))</f>
        <v>0</v>
      </c>
      <c r="L189" s="12"/>
      <c r="M189" s="8">
        <f>IF(L189="",0,IF(L189="優勝",現行XD用点数換算表!$B$5,IF(L189="準優勝",現行XD用点数換算表!$C$5,IF(L189="ベスト4",現行XD用点数換算表!$D$5,IF(L189="ベスト8",現行XD用点数換算表!$E$5,IF(L189="ベスト16",現行XD用点数換算表!$F$5,IF(L189="ベスト32",現行XD用点数換算表!$G$5,"")))))))</f>
        <v>0</v>
      </c>
      <c r="N189" s="12"/>
      <c r="O189" s="8">
        <f>IF(N189="",0,IF(N189="優勝",現行XD用点数換算表!$B$6,IF(N189="準優勝",現行XD用点数換算表!$C$6,IF(N189="ベスト4",現行XD用点数換算表!$D$6,IF(N189="ベスト8",現行XD用点数換算表!$E$6,IF(N189="ベスト16",現行XD用点数換算表!$F$6,IF(N189="ベスト32",現行XD用点数換算表!$G$6,"")))))))</f>
        <v>0</v>
      </c>
      <c r="P189" s="12"/>
      <c r="Q189" s="8">
        <f>IF(P189="",0,IF(P189="優勝",現行XD用点数換算表!$B$7,IF(P189="準優勝",現行XD用点数換算表!$C$7,IF(P189="ベスト4",現行XD用点数換算表!$D$7,IF(P189="ベスト8",現行XD用点数換算表!$E$7,現行XD用点数換算表!$F$7)))))</f>
        <v>0</v>
      </c>
      <c r="R189" s="12"/>
      <c r="S189" s="8">
        <f>IF(R189="",0,IF(R189="優勝",現行XD用点数換算表!$B$8,IF(R189="準優勝",現行XD用点数換算表!$C$8,IF(R189="ベスト4",現行XD用点数換算表!$D$8,IF(R189="ベスト8",現行XD用点数換算表!$E$8,現行XD用点数換算表!$F$8)))))</f>
        <v>0</v>
      </c>
      <c r="T189" s="12"/>
      <c r="U189" s="14">
        <f>IF(T189="",0,IF(T189="優勝",現行XD用点数換算表!$B$13,IF(T189="準優勝",現行XD用点数換算表!$C$13,IF(T189="ベスト4",現行XD用点数換算表!$D$13,現行XD用点数換算表!$E$13))))</f>
        <v>0</v>
      </c>
      <c r="V189" s="12"/>
      <c r="W189" s="8">
        <f>IF(V189="",0,IF(V189="優勝",現行XD用点数換算表!$B$14,IF(V189="準優勝",現行XD用点数換算表!$C$14,IF(V189="ベスト4",現行XD用点数換算表!$D$14,現行XD用点数換算表!$E$14))))</f>
        <v>0</v>
      </c>
      <c r="X189" s="12"/>
      <c r="Y189" s="8">
        <f>IF(X189="",0,IF(X189="優勝",[5]現行XD用点数換算表!$B$15,IF(X189="準優勝",[5]現行XD用点数換算表!$C$15,IF(X189="ベスト4",[5]現行XD用点数換算表!$D$15,IF(X189="ベスト8",[5]現行XD用点数換算表!$E$15,IF(X189="ベスト16",[5]現行XD用点数換算表!$F$15,IF(X189="ベスト32",[5]現行XD用点数換算表!$G$15,"")))))))</f>
        <v>0</v>
      </c>
      <c r="Z189" s="12"/>
      <c r="AA189" s="8">
        <f>IF(Z189="",0,IF(Z189="優勝",現行XD用点数換算表!$B$16,IF(Z189="準優勝",現行XD用点数換算表!$C$16,IF(Z189="ベスト4",現行XD用点数換算表!$D$16,IF(Z189="ベスト8",現行XD用点数換算表!$E$16,IF(Z189="ベスト16",現行XD用点数換算表!$F$16,IF(Z189="ベスト32",現行XD用点数換算表!$G$16,"")))))))</f>
        <v>0</v>
      </c>
      <c r="AB189" s="12"/>
      <c r="AC189" s="8">
        <f>IF(AB189="",0,IF(AB189="優勝",現行XD用点数換算表!$B$17,IF(AB189="準優勝",現行XD用点数換算表!$C$17,IF(AB189="ベスト4",現行XD用点数換算表!$D$17,IF(AB189="ベスト8",現行XD用点数換算表!$E$17,IF(AB189="ベスト16",現行XD用点数換算表!$F$17,IF(AB189="ベスト32",現行XD用点数換算表!$G$17,"")))))))</f>
        <v>0</v>
      </c>
      <c r="AD189" s="12"/>
      <c r="AE189" s="8">
        <f>IF(AD189="",0,IF(AD189="優勝",現行XD用点数換算表!$B$18,IF(AD189="準優勝",現行XD用点数換算表!$C$18,IF(AD189="ベスト4",現行XD用点数換算表!$D$18,IF(AD189="ベスト8",現行XD用点数換算表!$E$18,現行XD用点数換算表!$F$18)))))</f>
        <v>0</v>
      </c>
      <c r="AF189" s="12"/>
      <c r="AG189" s="8">
        <f>IF(AF189="",0,IF(AF189="優勝",現行XD用点数換算表!$B$19,IF(AF189="準優勝",現行XD用点数換算表!$C$19,IF(AF189="ベスト4",現行XD用点数換算表!$D$19,IF(AF189="ベスト8",現行XD用点数換算表!$E$19,現行XD用点数換算表!$F$19)))))</f>
        <v>0</v>
      </c>
      <c r="AH189" s="8">
        <f t="shared" si="5"/>
        <v>0</v>
      </c>
    </row>
    <row r="190" spans="1:34" ht="15" customHeight="1" x14ac:dyDescent="0.55000000000000004">
      <c r="A190" s="12"/>
      <c r="B190" s="12"/>
      <c r="C190" s="12"/>
      <c r="D190" s="12"/>
      <c r="E190" s="12"/>
      <c r="F190" s="12"/>
      <c r="G190" s="13">
        <f>IF(F190="",0,IF(F190="優勝",現行XD用点数換算表!$B$2,IF(F190="準優勝",現行XD用点数換算表!$C$2,IF(F190="ベスト4",現行XD用点数換算表!$D$2,現行XD用点数換算表!$E$2))))</f>
        <v>0</v>
      </c>
      <c r="H190" s="12"/>
      <c r="I190" s="8">
        <f>IF(H190="",0,IF(H190="優勝",現行XD用点数換算表!$B$3,IF(H190="準優勝",現行XD用点数換算表!$C$3,IF(H190="ベスト4",現行XD用点数換算表!$D$3,現行XD用点数換算表!$E$3))))</f>
        <v>0</v>
      </c>
      <c r="J190" s="12"/>
      <c r="K190" s="8">
        <f>IF(J190="",0,IF(J190="優勝",[5]現行XD用点数換算表!$B$4,IF(J190="準優勝",[5]現行XD用点数換算表!$C$4,IF(J190="ベスト4",[5]現行XD用点数換算表!$D$4,IF(J190="ベスト8",[5]現行XD用点数換算表!$E$4,IF(J190="ベスト16",[5]現行XD用点数換算表!$F$4,IF(J190="ベスト32",[5]現行XD用点数換算表!$G$4,"")))))))</f>
        <v>0</v>
      </c>
      <c r="L190" s="12"/>
      <c r="M190" s="8">
        <f>IF(L190="",0,IF(L190="優勝",現行XD用点数換算表!$B$5,IF(L190="準優勝",現行XD用点数換算表!$C$5,IF(L190="ベスト4",現行XD用点数換算表!$D$5,IF(L190="ベスト8",現行XD用点数換算表!$E$5,IF(L190="ベスト16",現行XD用点数換算表!$F$5,IF(L190="ベスト32",現行XD用点数換算表!$G$5,"")))))))</f>
        <v>0</v>
      </c>
      <c r="N190" s="12"/>
      <c r="O190" s="8">
        <f>IF(N190="",0,IF(N190="優勝",現行XD用点数換算表!$B$6,IF(N190="準優勝",現行XD用点数換算表!$C$6,IF(N190="ベスト4",現行XD用点数換算表!$D$6,IF(N190="ベスト8",現行XD用点数換算表!$E$6,IF(N190="ベスト16",現行XD用点数換算表!$F$6,IF(N190="ベスト32",現行XD用点数換算表!$G$6,"")))))))</f>
        <v>0</v>
      </c>
      <c r="P190" s="12"/>
      <c r="Q190" s="8">
        <f>IF(P190="",0,IF(P190="優勝",現行XD用点数換算表!$B$7,IF(P190="準優勝",現行XD用点数換算表!$C$7,IF(P190="ベスト4",現行XD用点数換算表!$D$7,IF(P190="ベスト8",現行XD用点数換算表!$E$7,現行XD用点数換算表!$F$7)))))</f>
        <v>0</v>
      </c>
      <c r="R190" s="12"/>
      <c r="S190" s="8">
        <f>IF(R190="",0,IF(R190="優勝",現行XD用点数換算表!$B$8,IF(R190="準優勝",現行XD用点数換算表!$C$8,IF(R190="ベスト4",現行XD用点数換算表!$D$8,IF(R190="ベスト8",現行XD用点数換算表!$E$8,現行XD用点数換算表!$F$8)))))</f>
        <v>0</v>
      </c>
      <c r="T190" s="12"/>
      <c r="U190" s="14">
        <f>IF(T190="",0,IF(T190="優勝",現行XD用点数換算表!$B$13,IF(T190="準優勝",現行XD用点数換算表!$C$13,IF(T190="ベスト4",現行XD用点数換算表!$D$13,現行XD用点数換算表!$E$13))))</f>
        <v>0</v>
      </c>
      <c r="V190" s="12"/>
      <c r="W190" s="8">
        <f>IF(V190="",0,IF(V190="優勝",現行XD用点数換算表!$B$14,IF(V190="準優勝",現行XD用点数換算表!$C$14,IF(V190="ベスト4",現行XD用点数換算表!$D$14,現行XD用点数換算表!$E$14))))</f>
        <v>0</v>
      </c>
      <c r="X190" s="12"/>
      <c r="Y190" s="8">
        <f>IF(X190="",0,IF(X190="優勝",[5]現行XD用点数換算表!$B$15,IF(X190="準優勝",[5]現行XD用点数換算表!$C$15,IF(X190="ベスト4",[5]現行XD用点数換算表!$D$15,IF(X190="ベスト8",[5]現行XD用点数換算表!$E$15,IF(X190="ベスト16",[5]現行XD用点数換算表!$F$15,IF(X190="ベスト32",[5]現行XD用点数換算表!$G$15,"")))))))</f>
        <v>0</v>
      </c>
      <c r="Z190" s="12"/>
      <c r="AA190" s="8">
        <f>IF(Z190="",0,IF(Z190="優勝",現行XD用点数換算表!$B$16,IF(Z190="準優勝",現行XD用点数換算表!$C$16,IF(Z190="ベスト4",現行XD用点数換算表!$D$16,IF(Z190="ベスト8",現行XD用点数換算表!$E$16,IF(Z190="ベスト16",現行XD用点数換算表!$F$16,IF(Z190="ベスト32",現行XD用点数換算表!$G$16,"")))))))</f>
        <v>0</v>
      </c>
      <c r="AB190" s="12"/>
      <c r="AC190" s="8">
        <f>IF(AB190="",0,IF(AB190="優勝",現行XD用点数換算表!$B$17,IF(AB190="準優勝",現行XD用点数換算表!$C$17,IF(AB190="ベスト4",現行XD用点数換算表!$D$17,IF(AB190="ベスト8",現行XD用点数換算表!$E$17,IF(AB190="ベスト16",現行XD用点数換算表!$F$17,IF(AB190="ベスト32",現行XD用点数換算表!$G$17,"")))))))</f>
        <v>0</v>
      </c>
      <c r="AD190" s="12"/>
      <c r="AE190" s="8">
        <f>IF(AD190="",0,IF(AD190="優勝",現行XD用点数換算表!$B$18,IF(AD190="準優勝",現行XD用点数換算表!$C$18,IF(AD190="ベスト4",現行XD用点数換算表!$D$18,IF(AD190="ベスト8",現行XD用点数換算表!$E$18,現行XD用点数換算表!$F$18)))))</f>
        <v>0</v>
      </c>
      <c r="AF190" s="12"/>
      <c r="AG190" s="8">
        <f>IF(AF190="",0,IF(AF190="優勝",現行XD用点数換算表!$B$19,IF(AF190="準優勝",現行XD用点数換算表!$C$19,IF(AF190="ベスト4",現行XD用点数換算表!$D$19,IF(AF190="ベスト8",現行XD用点数換算表!$E$19,現行XD用点数換算表!$F$19)))))</f>
        <v>0</v>
      </c>
      <c r="AH190" s="8">
        <f t="shared" si="5"/>
        <v>0</v>
      </c>
    </row>
    <row r="191" spans="1:34" ht="15" customHeight="1" x14ac:dyDescent="0.55000000000000004">
      <c r="A191" s="12"/>
      <c r="B191" s="12"/>
      <c r="C191" s="12"/>
      <c r="D191" s="12"/>
      <c r="E191" s="12"/>
      <c r="F191" s="12"/>
      <c r="G191" s="13">
        <f>IF(F191="",0,IF(F191="優勝",現行XD用点数換算表!$B$2,IF(F191="準優勝",現行XD用点数換算表!$C$2,IF(F191="ベスト4",現行XD用点数換算表!$D$2,現行XD用点数換算表!$E$2))))</f>
        <v>0</v>
      </c>
      <c r="H191" s="12"/>
      <c r="I191" s="8">
        <f>IF(H191="",0,IF(H191="優勝",現行XD用点数換算表!$B$3,IF(H191="準優勝",現行XD用点数換算表!$C$3,IF(H191="ベスト4",現行XD用点数換算表!$D$3,現行XD用点数換算表!$E$3))))</f>
        <v>0</v>
      </c>
      <c r="J191" s="12"/>
      <c r="K191" s="8">
        <f>IF(J191="",0,IF(J191="優勝",[5]現行XD用点数換算表!$B$4,IF(J191="準優勝",[5]現行XD用点数換算表!$C$4,IF(J191="ベスト4",[5]現行XD用点数換算表!$D$4,IF(J191="ベスト8",[5]現行XD用点数換算表!$E$4,IF(J191="ベスト16",[5]現行XD用点数換算表!$F$4,IF(J191="ベスト32",[5]現行XD用点数換算表!$G$4,"")))))))</f>
        <v>0</v>
      </c>
      <c r="L191" s="12"/>
      <c r="M191" s="8">
        <f>IF(L191="",0,IF(L191="優勝",現行XD用点数換算表!$B$5,IF(L191="準優勝",現行XD用点数換算表!$C$5,IF(L191="ベスト4",現行XD用点数換算表!$D$5,IF(L191="ベスト8",現行XD用点数換算表!$E$5,IF(L191="ベスト16",現行XD用点数換算表!$F$5,IF(L191="ベスト32",現行XD用点数換算表!$G$5,"")))))))</f>
        <v>0</v>
      </c>
      <c r="N191" s="12"/>
      <c r="O191" s="8">
        <f>IF(N191="",0,IF(N191="優勝",現行XD用点数換算表!$B$6,IF(N191="準優勝",現行XD用点数換算表!$C$6,IF(N191="ベスト4",現行XD用点数換算表!$D$6,IF(N191="ベスト8",現行XD用点数換算表!$E$6,IF(N191="ベスト16",現行XD用点数換算表!$F$6,IF(N191="ベスト32",現行XD用点数換算表!$G$6,"")))))))</f>
        <v>0</v>
      </c>
      <c r="P191" s="12"/>
      <c r="Q191" s="8">
        <f>IF(P191="",0,IF(P191="優勝",現行XD用点数換算表!$B$7,IF(P191="準優勝",現行XD用点数換算表!$C$7,IF(P191="ベスト4",現行XD用点数換算表!$D$7,IF(P191="ベスト8",現行XD用点数換算表!$E$7,現行XD用点数換算表!$F$7)))))</f>
        <v>0</v>
      </c>
      <c r="R191" s="12"/>
      <c r="S191" s="8">
        <f>IF(R191="",0,IF(R191="優勝",現行XD用点数換算表!$B$8,IF(R191="準優勝",現行XD用点数換算表!$C$8,IF(R191="ベスト4",現行XD用点数換算表!$D$8,IF(R191="ベスト8",現行XD用点数換算表!$E$8,現行XD用点数換算表!$F$8)))))</f>
        <v>0</v>
      </c>
      <c r="T191" s="12"/>
      <c r="U191" s="14">
        <f>IF(T191="",0,IF(T191="優勝",現行XD用点数換算表!$B$13,IF(T191="準優勝",現行XD用点数換算表!$C$13,IF(T191="ベスト4",現行XD用点数換算表!$D$13,現行XD用点数換算表!$E$13))))</f>
        <v>0</v>
      </c>
      <c r="V191" s="12"/>
      <c r="W191" s="8">
        <f>IF(V191="",0,IF(V191="優勝",現行XD用点数換算表!$B$14,IF(V191="準優勝",現行XD用点数換算表!$C$14,IF(V191="ベスト4",現行XD用点数換算表!$D$14,現行XD用点数換算表!$E$14))))</f>
        <v>0</v>
      </c>
      <c r="X191" s="12"/>
      <c r="Y191" s="8">
        <f>IF(X191="",0,IF(X191="優勝",[5]現行XD用点数換算表!$B$15,IF(X191="準優勝",[5]現行XD用点数換算表!$C$15,IF(X191="ベスト4",[5]現行XD用点数換算表!$D$15,IF(X191="ベスト8",[5]現行XD用点数換算表!$E$15,IF(X191="ベスト16",[5]現行XD用点数換算表!$F$15,IF(X191="ベスト32",[5]現行XD用点数換算表!$G$15,"")))))))</f>
        <v>0</v>
      </c>
      <c r="Z191" s="12"/>
      <c r="AA191" s="8">
        <f>IF(Z191="",0,IF(Z191="優勝",現行XD用点数換算表!$B$16,IF(Z191="準優勝",現行XD用点数換算表!$C$16,IF(Z191="ベスト4",現行XD用点数換算表!$D$16,IF(Z191="ベスト8",現行XD用点数換算表!$E$16,IF(Z191="ベスト16",現行XD用点数換算表!$F$16,IF(Z191="ベスト32",現行XD用点数換算表!$G$16,"")))))))</f>
        <v>0</v>
      </c>
      <c r="AB191" s="12"/>
      <c r="AC191" s="8">
        <f>IF(AB191="",0,IF(AB191="優勝",現行XD用点数換算表!$B$17,IF(AB191="準優勝",現行XD用点数換算表!$C$17,IF(AB191="ベスト4",現行XD用点数換算表!$D$17,IF(AB191="ベスト8",現行XD用点数換算表!$E$17,IF(AB191="ベスト16",現行XD用点数換算表!$F$17,IF(AB191="ベスト32",現行XD用点数換算表!$G$17,"")))))))</f>
        <v>0</v>
      </c>
      <c r="AD191" s="12"/>
      <c r="AE191" s="8">
        <f>IF(AD191="",0,IF(AD191="優勝",現行XD用点数換算表!$B$18,IF(AD191="準優勝",現行XD用点数換算表!$C$18,IF(AD191="ベスト4",現行XD用点数換算表!$D$18,IF(AD191="ベスト8",現行XD用点数換算表!$E$18,現行XD用点数換算表!$F$18)))))</f>
        <v>0</v>
      </c>
      <c r="AF191" s="12"/>
      <c r="AG191" s="8">
        <f>IF(AF191="",0,IF(AF191="優勝",現行XD用点数換算表!$B$19,IF(AF191="準優勝",現行XD用点数換算表!$C$19,IF(AF191="ベスト4",現行XD用点数換算表!$D$19,IF(AF191="ベスト8",現行XD用点数換算表!$E$19,現行XD用点数換算表!$F$19)))))</f>
        <v>0</v>
      </c>
      <c r="AH191" s="8">
        <f t="shared" si="5"/>
        <v>0</v>
      </c>
    </row>
    <row r="192" spans="1:34" ht="15" customHeight="1" x14ac:dyDescent="0.55000000000000004">
      <c r="A192" s="12"/>
      <c r="B192" s="12"/>
      <c r="C192" s="12"/>
      <c r="D192" s="12"/>
      <c r="E192" s="12"/>
      <c r="F192" s="12"/>
      <c r="G192" s="13">
        <f>IF(F192="",0,IF(F192="優勝",現行XD用点数換算表!$B$2,IF(F192="準優勝",現行XD用点数換算表!$C$2,IF(F192="ベスト4",現行XD用点数換算表!$D$2,現行XD用点数換算表!$E$2))))</f>
        <v>0</v>
      </c>
      <c r="H192" s="12"/>
      <c r="I192" s="8">
        <f>IF(H192="",0,IF(H192="優勝",現行XD用点数換算表!$B$3,IF(H192="準優勝",現行XD用点数換算表!$C$3,IF(H192="ベスト4",現行XD用点数換算表!$D$3,現行XD用点数換算表!$E$3))))</f>
        <v>0</v>
      </c>
      <c r="J192" s="12"/>
      <c r="K192" s="8">
        <f>IF(J192="",0,IF(J192="優勝",[5]現行XD用点数換算表!$B$4,IF(J192="準優勝",[5]現行XD用点数換算表!$C$4,IF(J192="ベスト4",[5]現行XD用点数換算表!$D$4,IF(J192="ベスト8",[5]現行XD用点数換算表!$E$4,IF(J192="ベスト16",[5]現行XD用点数換算表!$F$4,IF(J192="ベスト32",[5]現行XD用点数換算表!$G$4,"")))))))</f>
        <v>0</v>
      </c>
      <c r="L192" s="12"/>
      <c r="M192" s="8">
        <f>IF(L192="",0,IF(L192="優勝",現行XD用点数換算表!$B$5,IF(L192="準優勝",現行XD用点数換算表!$C$5,IF(L192="ベスト4",現行XD用点数換算表!$D$5,IF(L192="ベスト8",現行XD用点数換算表!$E$5,IF(L192="ベスト16",現行XD用点数換算表!$F$5,IF(L192="ベスト32",現行XD用点数換算表!$G$5,"")))))))</f>
        <v>0</v>
      </c>
      <c r="N192" s="12"/>
      <c r="O192" s="8">
        <f>IF(N192="",0,IF(N192="優勝",現行XD用点数換算表!$B$6,IF(N192="準優勝",現行XD用点数換算表!$C$6,IF(N192="ベスト4",現行XD用点数換算表!$D$6,IF(N192="ベスト8",現行XD用点数換算表!$E$6,IF(N192="ベスト16",現行XD用点数換算表!$F$6,IF(N192="ベスト32",現行XD用点数換算表!$G$6,"")))))))</f>
        <v>0</v>
      </c>
      <c r="P192" s="12"/>
      <c r="Q192" s="8">
        <f>IF(P192="",0,IF(P192="優勝",現行XD用点数換算表!$B$7,IF(P192="準優勝",現行XD用点数換算表!$C$7,IF(P192="ベスト4",現行XD用点数換算表!$D$7,IF(P192="ベスト8",現行XD用点数換算表!$E$7,現行XD用点数換算表!$F$7)))))</f>
        <v>0</v>
      </c>
      <c r="R192" s="12"/>
      <c r="S192" s="8">
        <f>IF(R192="",0,IF(R192="優勝",現行XD用点数換算表!$B$8,IF(R192="準優勝",現行XD用点数換算表!$C$8,IF(R192="ベスト4",現行XD用点数換算表!$D$8,IF(R192="ベスト8",現行XD用点数換算表!$E$8,現行XD用点数換算表!$F$8)))))</f>
        <v>0</v>
      </c>
      <c r="T192" s="12"/>
      <c r="U192" s="14">
        <f>IF(T192="",0,IF(T192="優勝",現行XD用点数換算表!$B$13,IF(T192="準優勝",現行XD用点数換算表!$C$13,IF(T192="ベスト4",現行XD用点数換算表!$D$13,現行XD用点数換算表!$E$13))))</f>
        <v>0</v>
      </c>
      <c r="V192" s="12"/>
      <c r="W192" s="8">
        <f>IF(V192="",0,IF(V192="優勝",現行XD用点数換算表!$B$14,IF(V192="準優勝",現行XD用点数換算表!$C$14,IF(V192="ベスト4",現行XD用点数換算表!$D$14,現行XD用点数換算表!$E$14))))</f>
        <v>0</v>
      </c>
      <c r="X192" s="12"/>
      <c r="Y192" s="8">
        <f>IF(X192="",0,IF(X192="優勝",[5]現行XD用点数換算表!$B$15,IF(X192="準優勝",[5]現行XD用点数換算表!$C$15,IF(X192="ベスト4",[5]現行XD用点数換算表!$D$15,IF(X192="ベスト8",[5]現行XD用点数換算表!$E$15,IF(X192="ベスト16",[5]現行XD用点数換算表!$F$15,IF(X192="ベスト32",[5]現行XD用点数換算表!$G$15,"")))))))</f>
        <v>0</v>
      </c>
      <c r="Z192" s="12"/>
      <c r="AA192" s="8">
        <f>IF(Z192="",0,IF(Z192="優勝",現行XD用点数換算表!$B$16,IF(Z192="準優勝",現行XD用点数換算表!$C$16,IF(Z192="ベスト4",現行XD用点数換算表!$D$16,IF(Z192="ベスト8",現行XD用点数換算表!$E$16,IF(Z192="ベスト16",現行XD用点数換算表!$F$16,IF(Z192="ベスト32",現行XD用点数換算表!$G$16,"")))))))</f>
        <v>0</v>
      </c>
      <c r="AB192" s="12"/>
      <c r="AC192" s="8">
        <f>IF(AB192="",0,IF(AB192="優勝",現行XD用点数換算表!$B$17,IF(AB192="準優勝",現行XD用点数換算表!$C$17,IF(AB192="ベスト4",現行XD用点数換算表!$D$17,IF(AB192="ベスト8",現行XD用点数換算表!$E$17,IF(AB192="ベスト16",現行XD用点数換算表!$F$17,IF(AB192="ベスト32",現行XD用点数換算表!$G$17,"")))))))</f>
        <v>0</v>
      </c>
      <c r="AD192" s="12"/>
      <c r="AE192" s="8">
        <f>IF(AD192="",0,IF(AD192="優勝",現行XD用点数換算表!$B$18,IF(AD192="準優勝",現行XD用点数換算表!$C$18,IF(AD192="ベスト4",現行XD用点数換算表!$D$18,IF(AD192="ベスト8",現行XD用点数換算表!$E$18,現行XD用点数換算表!$F$18)))))</f>
        <v>0</v>
      </c>
      <c r="AF192" s="12"/>
      <c r="AG192" s="8">
        <f>IF(AF192="",0,IF(AF192="優勝",現行XD用点数換算表!$B$19,IF(AF192="準優勝",現行XD用点数換算表!$C$19,IF(AF192="ベスト4",現行XD用点数換算表!$D$19,IF(AF192="ベスト8",現行XD用点数換算表!$E$19,現行XD用点数換算表!$F$19)))))</f>
        <v>0</v>
      </c>
      <c r="AH192" s="8">
        <f t="shared" si="5"/>
        <v>0</v>
      </c>
    </row>
    <row r="193" spans="1:34" ht="15" customHeight="1" x14ac:dyDescent="0.55000000000000004">
      <c r="A193" s="12"/>
      <c r="B193" s="12"/>
      <c r="C193" s="12"/>
      <c r="D193" s="12"/>
      <c r="E193" s="12"/>
      <c r="F193" s="12"/>
      <c r="G193" s="13">
        <f>IF(F193="",0,IF(F193="優勝",現行XD用点数換算表!$B$2,IF(F193="準優勝",現行XD用点数換算表!$C$2,IF(F193="ベスト4",現行XD用点数換算表!$D$2,現行XD用点数換算表!$E$2))))</f>
        <v>0</v>
      </c>
      <c r="H193" s="12"/>
      <c r="I193" s="8">
        <f>IF(H193="",0,IF(H193="優勝",現行XD用点数換算表!$B$3,IF(H193="準優勝",現行XD用点数換算表!$C$3,IF(H193="ベスト4",現行XD用点数換算表!$D$3,現行XD用点数換算表!$E$3))))</f>
        <v>0</v>
      </c>
      <c r="J193" s="12"/>
      <c r="K193" s="8">
        <f>IF(J193="",0,IF(J193="優勝",[5]現行XD用点数換算表!$B$4,IF(J193="準優勝",[5]現行XD用点数換算表!$C$4,IF(J193="ベスト4",[5]現行XD用点数換算表!$D$4,IF(J193="ベスト8",[5]現行XD用点数換算表!$E$4,IF(J193="ベスト16",[5]現行XD用点数換算表!$F$4,IF(J193="ベスト32",[5]現行XD用点数換算表!$G$4,"")))))))</f>
        <v>0</v>
      </c>
      <c r="L193" s="12"/>
      <c r="M193" s="8">
        <f>IF(L193="",0,IF(L193="優勝",現行XD用点数換算表!$B$5,IF(L193="準優勝",現行XD用点数換算表!$C$5,IF(L193="ベスト4",現行XD用点数換算表!$D$5,IF(L193="ベスト8",現行XD用点数換算表!$E$5,IF(L193="ベスト16",現行XD用点数換算表!$F$5,IF(L193="ベスト32",現行XD用点数換算表!$G$5,"")))))))</f>
        <v>0</v>
      </c>
      <c r="N193" s="12"/>
      <c r="O193" s="8">
        <f>IF(N193="",0,IF(N193="優勝",現行XD用点数換算表!$B$6,IF(N193="準優勝",現行XD用点数換算表!$C$6,IF(N193="ベスト4",現行XD用点数換算表!$D$6,IF(N193="ベスト8",現行XD用点数換算表!$E$6,IF(N193="ベスト16",現行XD用点数換算表!$F$6,IF(N193="ベスト32",現行XD用点数換算表!$G$6,"")))))))</f>
        <v>0</v>
      </c>
      <c r="P193" s="12"/>
      <c r="Q193" s="8">
        <f>IF(P193="",0,IF(P193="優勝",現行XD用点数換算表!$B$7,IF(P193="準優勝",現行XD用点数換算表!$C$7,IF(P193="ベスト4",現行XD用点数換算表!$D$7,IF(P193="ベスト8",現行XD用点数換算表!$E$7,現行XD用点数換算表!$F$7)))))</f>
        <v>0</v>
      </c>
      <c r="R193" s="12"/>
      <c r="S193" s="8">
        <f>IF(R193="",0,IF(R193="優勝",現行XD用点数換算表!$B$8,IF(R193="準優勝",現行XD用点数換算表!$C$8,IF(R193="ベスト4",現行XD用点数換算表!$D$8,IF(R193="ベスト8",現行XD用点数換算表!$E$8,現行XD用点数換算表!$F$8)))))</f>
        <v>0</v>
      </c>
      <c r="T193" s="12"/>
      <c r="U193" s="14">
        <f>IF(T193="",0,IF(T193="優勝",現行XD用点数換算表!$B$13,IF(T193="準優勝",現行XD用点数換算表!$C$13,IF(T193="ベスト4",現行XD用点数換算表!$D$13,現行XD用点数換算表!$E$13))))</f>
        <v>0</v>
      </c>
      <c r="V193" s="12"/>
      <c r="W193" s="8">
        <f>IF(V193="",0,IF(V193="優勝",現行XD用点数換算表!$B$14,IF(V193="準優勝",現行XD用点数換算表!$C$14,IF(V193="ベスト4",現行XD用点数換算表!$D$14,現行XD用点数換算表!$E$14))))</f>
        <v>0</v>
      </c>
      <c r="X193" s="12"/>
      <c r="Y193" s="8">
        <f>IF(X193="",0,IF(X193="優勝",[5]現行XD用点数換算表!$B$15,IF(X193="準優勝",[5]現行XD用点数換算表!$C$15,IF(X193="ベスト4",[5]現行XD用点数換算表!$D$15,IF(X193="ベスト8",[5]現行XD用点数換算表!$E$15,IF(X193="ベスト16",[5]現行XD用点数換算表!$F$15,IF(X193="ベスト32",[5]現行XD用点数換算表!$G$15,"")))))))</f>
        <v>0</v>
      </c>
      <c r="Z193" s="12"/>
      <c r="AA193" s="8">
        <f>IF(Z193="",0,IF(Z193="優勝",現行XD用点数換算表!$B$16,IF(Z193="準優勝",現行XD用点数換算表!$C$16,IF(Z193="ベスト4",現行XD用点数換算表!$D$16,IF(Z193="ベスト8",現行XD用点数換算表!$E$16,IF(Z193="ベスト16",現行XD用点数換算表!$F$16,IF(Z193="ベスト32",現行XD用点数換算表!$G$16,"")))))))</f>
        <v>0</v>
      </c>
      <c r="AB193" s="12"/>
      <c r="AC193" s="8">
        <f>IF(AB193="",0,IF(AB193="優勝",現行XD用点数換算表!$B$17,IF(AB193="準優勝",現行XD用点数換算表!$C$17,IF(AB193="ベスト4",現行XD用点数換算表!$D$17,IF(AB193="ベスト8",現行XD用点数換算表!$E$17,IF(AB193="ベスト16",現行XD用点数換算表!$F$17,IF(AB193="ベスト32",現行XD用点数換算表!$G$17,"")))))))</f>
        <v>0</v>
      </c>
      <c r="AD193" s="12"/>
      <c r="AE193" s="8">
        <f>IF(AD193="",0,IF(AD193="優勝",現行XD用点数換算表!$B$18,IF(AD193="準優勝",現行XD用点数換算表!$C$18,IF(AD193="ベスト4",現行XD用点数換算表!$D$18,IF(AD193="ベスト8",現行XD用点数換算表!$E$18,現行XD用点数換算表!$F$18)))))</f>
        <v>0</v>
      </c>
      <c r="AF193" s="12"/>
      <c r="AG193" s="8">
        <f>IF(AF193="",0,IF(AF193="優勝",現行XD用点数換算表!$B$19,IF(AF193="準優勝",現行XD用点数換算表!$C$19,IF(AF193="ベスト4",現行XD用点数換算表!$D$19,IF(AF193="ベスト8",現行XD用点数換算表!$E$19,現行XD用点数換算表!$F$19)))))</f>
        <v>0</v>
      </c>
      <c r="AH193" s="8">
        <f t="shared" ref="AH193:AH228" si="6">MAX(G193,I193)+SUM(K193:S193)+MAX(U193,W193)+SUM(Y193:AG193)</f>
        <v>0</v>
      </c>
    </row>
    <row r="194" spans="1:34" ht="15" customHeight="1" x14ac:dyDescent="0.55000000000000004">
      <c r="A194" s="12"/>
      <c r="B194" s="12"/>
      <c r="C194" s="12"/>
      <c r="D194" s="12"/>
      <c r="E194" s="12"/>
      <c r="F194" s="12"/>
      <c r="G194" s="13">
        <f>IF(F194="",0,IF(F194="優勝",現行XD用点数換算表!$B$2,IF(F194="準優勝",現行XD用点数換算表!$C$2,IF(F194="ベスト4",現行XD用点数換算表!$D$2,現行XD用点数換算表!$E$2))))</f>
        <v>0</v>
      </c>
      <c r="H194" s="12"/>
      <c r="I194" s="8">
        <f>IF(H194="",0,IF(H194="優勝",現行XD用点数換算表!$B$3,IF(H194="準優勝",現行XD用点数換算表!$C$3,IF(H194="ベスト4",現行XD用点数換算表!$D$3,現行XD用点数換算表!$E$3))))</f>
        <v>0</v>
      </c>
      <c r="J194" s="12"/>
      <c r="K194" s="8">
        <f>IF(J194="",0,IF(J194="優勝",[5]現行XD用点数換算表!$B$4,IF(J194="準優勝",[5]現行XD用点数換算表!$C$4,IF(J194="ベスト4",[5]現行XD用点数換算表!$D$4,IF(J194="ベスト8",[5]現行XD用点数換算表!$E$4,IF(J194="ベスト16",[5]現行XD用点数換算表!$F$4,IF(J194="ベスト32",[5]現行XD用点数換算表!$G$4,"")))))))</f>
        <v>0</v>
      </c>
      <c r="L194" s="12"/>
      <c r="M194" s="8">
        <f>IF(L194="",0,IF(L194="優勝",現行XD用点数換算表!$B$5,IF(L194="準優勝",現行XD用点数換算表!$C$5,IF(L194="ベスト4",現行XD用点数換算表!$D$5,IF(L194="ベスト8",現行XD用点数換算表!$E$5,IF(L194="ベスト16",現行XD用点数換算表!$F$5,IF(L194="ベスト32",現行XD用点数換算表!$G$5,"")))))))</f>
        <v>0</v>
      </c>
      <c r="N194" s="12"/>
      <c r="O194" s="8">
        <f>IF(N194="",0,IF(N194="優勝",現行XD用点数換算表!$B$6,IF(N194="準優勝",現行XD用点数換算表!$C$6,IF(N194="ベスト4",現行XD用点数換算表!$D$6,IF(N194="ベスト8",現行XD用点数換算表!$E$6,IF(N194="ベスト16",現行XD用点数換算表!$F$6,IF(N194="ベスト32",現行XD用点数換算表!$G$6,"")))))))</f>
        <v>0</v>
      </c>
      <c r="P194" s="12"/>
      <c r="Q194" s="8">
        <f>IF(P194="",0,IF(P194="優勝",現行XD用点数換算表!$B$7,IF(P194="準優勝",現行XD用点数換算表!$C$7,IF(P194="ベスト4",現行XD用点数換算表!$D$7,IF(P194="ベスト8",現行XD用点数換算表!$E$7,現行XD用点数換算表!$F$7)))))</f>
        <v>0</v>
      </c>
      <c r="R194" s="12"/>
      <c r="S194" s="8">
        <f>IF(R194="",0,IF(R194="優勝",現行XD用点数換算表!$B$8,IF(R194="準優勝",現行XD用点数換算表!$C$8,IF(R194="ベスト4",現行XD用点数換算表!$D$8,IF(R194="ベスト8",現行XD用点数換算表!$E$8,現行XD用点数換算表!$F$8)))))</f>
        <v>0</v>
      </c>
      <c r="T194" s="12"/>
      <c r="U194" s="14">
        <f>IF(T194="",0,IF(T194="優勝",現行XD用点数換算表!$B$13,IF(T194="準優勝",現行XD用点数換算表!$C$13,IF(T194="ベスト4",現行XD用点数換算表!$D$13,現行XD用点数換算表!$E$13))))</f>
        <v>0</v>
      </c>
      <c r="V194" s="12"/>
      <c r="W194" s="8">
        <f>IF(V194="",0,IF(V194="優勝",現行XD用点数換算表!$B$14,IF(V194="準優勝",現行XD用点数換算表!$C$14,IF(V194="ベスト4",現行XD用点数換算表!$D$14,現行XD用点数換算表!$E$14))))</f>
        <v>0</v>
      </c>
      <c r="X194" s="12"/>
      <c r="Y194" s="8">
        <f>IF(X194="",0,IF(X194="優勝",[5]現行XD用点数換算表!$B$15,IF(X194="準優勝",[5]現行XD用点数換算表!$C$15,IF(X194="ベスト4",[5]現行XD用点数換算表!$D$15,IF(X194="ベスト8",[5]現行XD用点数換算表!$E$15,IF(X194="ベスト16",[5]現行XD用点数換算表!$F$15,IF(X194="ベスト32",[5]現行XD用点数換算表!$G$15,"")))))))</f>
        <v>0</v>
      </c>
      <c r="Z194" s="12"/>
      <c r="AA194" s="8">
        <f>IF(Z194="",0,IF(Z194="優勝",現行XD用点数換算表!$B$16,IF(Z194="準優勝",現行XD用点数換算表!$C$16,IF(Z194="ベスト4",現行XD用点数換算表!$D$16,IF(Z194="ベスト8",現行XD用点数換算表!$E$16,IF(Z194="ベスト16",現行XD用点数換算表!$F$16,IF(Z194="ベスト32",現行XD用点数換算表!$G$16,"")))))))</f>
        <v>0</v>
      </c>
      <c r="AB194" s="12"/>
      <c r="AC194" s="8">
        <f>IF(AB194="",0,IF(AB194="優勝",現行XD用点数換算表!$B$17,IF(AB194="準優勝",現行XD用点数換算表!$C$17,IF(AB194="ベスト4",現行XD用点数換算表!$D$17,IF(AB194="ベスト8",現行XD用点数換算表!$E$17,IF(AB194="ベスト16",現行XD用点数換算表!$F$17,IF(AB194="ベスト32",現行XD用点数換算表!$G$17,"")))))))</f>
        <v>0</v>
      </c>
      <c r="AD194" s="12"/>
      <c r="AE194" s="8">
        <f>IF(AD194="",0,IF(AD194="優勝",現行XD用点数換算表!$B$18,IF(AD194="準優勝",現行XD用点数換算表!$C$18,IF(AD194="ベスト4",現行XD用点数換算表!$D$18,IF(AD194="ベスト8",現行XD用点数換算表!$E$18,現行XD用点数換算表!$F$18)))))</f>
        <v>0</v>
      </c>
      <c r="AF194" s="12"/>
      <c r="AG194" s="8">
        <f>IF(AF194="",0,IF(AF194="優勝",現行XD用点数換算表!$B$19,IF(AF194="準優勝",現行XD用点数換算表!$C$19,IF(AF194="ベスト4",現行XD用点数換算表!$D$19,IF(AF194="ベスト8",現行XD用点数換算表!$E$19,現行XD用点数換算表!$F$19)))))</f>
        <v>0</v>
      </c>
      <c r="AH194" s="8">
        <f t="shared" si="6"/>
        <v>0</v>
      </c>
    </row>
    <row r="195" spans="1:34" ht="15" customHeight="1" x14ac:dyDescent="0.55000000000000004">
      <c r="A195" s="12"/>
      <c r="B195" s="12"/>
      <c r="C195" s="12"/>
      <c r="D195" s="12"/>
      <c r="E195" s="12"/>
      <c r="F195" s="12"/>
      <c r="G195" s="13">
        <f>IF(F195="",0,IF(F195="優勝",現行XD用点数換算表!$B$2,IF(F195="準優勝",現行XD用点数換算表!$C$2,IF(F195="ベスト4",現行XD用点数換算表!$D$2,現行XD用点数換算表!$E$2))))</f>
        <v>0</v>
      </c>
      <c r="H195" s="12"/>
      <c r="I195" s="8">
        <f>IF(H195="",0,IF(H195="優勝",現行XD用点数換算表!$B$3,IF(H195="準優勝",現行XD用点数換算表!$C$3,IF(H195="ベスト4",現行XD用点数換算表!$D$3,現行XD用点数換算表!$E$3))))</f>
        <v>0</v>
      </c>
      <c r="J195" s="12"/>
      <c r="K195" s="8">
        <f>IF(J195="",0,IF(J195="優勝",[5]現行XD用点数換算表!$B$4,IF(J195="準優勝",[5]現行XD用点数換算表!$C$4,IF(J195="ベスト4",[5]現行XD用点数換算表!$D$4,IF(J195="ベスト8",[5]現行XD用点数換算表!$E$4,IF(J195="ベスト16",[5]現行XD用点数換算表!$F$4,IF(J195="ベスト32",[5]現行XD用点数換算表!$G$4,"")))))))</f>
        <v>0</v>
      </c>
      <c r="L195" s="12"/>
      <c r="M195" s="8">
        <f>IF(L195="",0,IF(L195="優勝",現行XD用点数換算表!$B$5,IF(L195="準優勝",現行XD用点数換算表!$C$5,IF(L195="ベスト4",現行XD用点数換算表!$D$5,IF(L195="ベスト8",現行XD用点数換算表!$E$5,IF(L195="ベスト16",現行XD用点数換算表!$F$5,IF(L195="ベスト32",現行XD用点数換算表!$G$5,"")))))))</f>
        <v>0</v>
      </c>
      <c r="N195" s="12"/>
      <c r="O195" s="8">
        <f>IF(N195="",0,IF(N195="優勝",現行XD用点数換算表!$B$6,IF(N195="準優勝",現行XD用点数換算表!$C$6,IF(N195="ベスト4",現行XD用点数換算表!$D$6,IF(N195="ベスト8",現行XD用点数換算表!$E$6,IF(N195="ベスト16",現行XD用点数換算表!$F$6,IF(N195="ベスト32",現行XD用点数換算表!$G$6,"")))))))</f>
        <v>0</v>
      </c>
      <c r="P195" s="12"/>
      <c r="Q195" s="8">
        <f>IF(P195="",0,IF(P195="優勝",現行XD用点数換算表!$B$7,IF(P195="準優勝",現行XD用点数換算表!$C$7,IF(P195="ベスト4",現行XD用点数換算表!$D$7,IF(P195="ベスト8",現行XD用点数換算表!$E$7,現行XD用点数換算表!$F$7)))))</f>
        <v>0</v>
      </c>
      <c r="R195" s="12"/>
      <c r="S195" s="8">
        <f>IF(R195="",0,IF(R195="優勝",現行XD用点数換算表!$B$8,IF(R195="準優勝",現行XD用点数換算表!$C$8,IF(R195="ベスト4",現行XD用点数換算表!$D$8,IF(R195="ベスト8",現行XD用点数換算表!$E$8,現行XD用点数換算表!$F$8)))))</f>
        <v>0</v>
      </c>
      <c r="T195" s="12"/>
      <c r="U195" s="14">
        <f>IF(T195="",0,IF(T195="優勝",現行XD用点数換算表!$B$13,IF(T195="準優勝",現行XD用点数換算表!$C$13,IF(T195="ベスト4",現行XD用点数換算表!$D$13,現行XD用点数換算表!$E$13))))</f>
        <v>0</v>
      </c>
      <c r="V195" s="12"/>
      <c r="W195" s="8">
        <f>IF(V195="",0,IF(V195="優勝",現行XD用点数換算表!$B$14,IF(V195="準優勝",現行XD用点数換算表!$C$14,IF(V195="ベスト4",現行XD用点数換算表!$D$14,現行XD用点数換算表!$E$14))))</f>
        <v>0</v>
      </c>
      <c r="X195" s="12"/>
      <c r="Y195" s="8">
        <f>IF(X195="",0,IF(X195="優勝",[5]現行XD用点数換算表!$B$15,IF(X195="準優勝",[5]現行XD用点数換算表!$C$15,IF(X195="ベスト4",[5]現行XD用点数換算表!$D$15,IF(X195="ベスト8",[5]現行XD用点数換算表!$E$15,IF(X195="ベスト16",[5]現行XD用点数換算表!$F$15,IF(X195="ベスト32",[5]現行XD用点数換算表!$G$15,"")))))))</f>
        <v>0</v>
      </c>
      <c r="Z195" s="12"/>
      <c r="AA195" s="8">
        <f>IF(Z195="",0,IF(Z195="優勝",現行XD用点数換算表!$B$16,IF(Z195="準優勝",現行XD用点数換算表!$C$16,IF(Z195="ベスト4",現行XD用点数換算表!$D$16,IF(Z195="ベスト8",現行XD用点数換算表!$E$16,IF(Z195="ベスト16",現行XD用点数換算表!$F$16,IF(Z195="ベスト32",現行XD用点数換算表!$G$16,"")))))))</f>
        <v>0</v>
      </c>
      <c r="AB195" s="12"/>
      <c r="AC195" s="8">
        <f>IF(AB195="",0,IF(AB195="優勝",現行XD用点数換算表!$B$17,IF(AB195="準優勝",現行XD用点数換算表!$C$17,IF(AB195="ベスト4",現行XD用点数換算表!$D$17,IF(AB195="ベスト8",現行XD用点数換算表!$E$17,IF(AB195="ベスト16",現行XD用点数換算表!$F$17,IF(AB195="ベスト32",現行XD用点数換算表!$G$17,"")))))))</f>
        <v>0</v>
      </c>
      <c r="AD195" s="12"/>
      <c r="AE195" s="8">
        <f>IF(AD195="",0,IF(AD195="優勝",現行XD用点数換算表!$B$18,IF(AD195="準優勝",現行XD用点数換算表!$C$18,IF(AD195="ベスト4",現行XD用点数換算表!$D$18,IF(AD195="ベスト8",現行XD用点数換算表!$E$18,現行XD用点数換算表!$F$18)))))</f>
        <v>0</v>
      </c>
      <c r="AF195" s="12"/>
      <c r="AG195" s="8">
        <f>IF(AF195="",0,IF(AF195="優勝",現行XD用点数換算表!$B$19,IF(AF195="準優勝",現行XD用点数換算表!$C$19,IF(AF195="ベスト4",現行XD用点数換算表!$D$19,IF(AF195="ベスト8",現行XD用点数換算表!$E$19,現行XD用点数換算表!$F$19)))))</f>
        <v>0</v>
      </c>
      <c r="AH195" s="8">
        <f t="shared" si="6"/>
        <v>0</v>
      </c>
    </row>
    <row r="196" spans="1:34" ht="15" customHeight="1" x14ac:dyDescent="0.55000000000000004">
      <c r="A196" s="12"/>
      <c r="B196" s="12"/>
      <c r="C196" s="12"/>
      <c r="D196" s="12"/>
      <c r="E196" s="12"/>
      <c r="F196" s="12"/>
      <c r="G196" s="13">
        <f>IF(F196="",0,IF(F196="優勝",現行XD用点数換算表!$B$2,IF(F196="準優勝",現行XD用点数換算表!$C$2,IF(F196="ベスト4",現行XD用点数換算表!$D$2,現行XD用点数換算表!$E$2))))</f>
        <v>0</v>
      </c>
      <c r="H196" s="12"/>
      <c r="I196" s="8">
        <f>IF(H196="",0,IF(H196="優勝",現行XD用点数換算表!$B$3,IF(H196="準優勝",現行XD用点数換算表!$C$3,IF(H196="ベスト4",現行XD用点数換算表!$D$3,現行XD用点数換算表!$E$3))))</f>
        <v>0</v>
      </c>
      <c r="J196" s="12"/>
      <c r="K196" s="8">
        <f>IF(J196="",0,IF(J196="優勝",[5]現行XD用点数換算表!$B$4,IF(J196="準優勝",[5]現行XD用点数換算表!$C$4,IF(J196="ベスト4",[5]現行XD用点数換算表!$D$4,IF(J196="ベスト8",[5]現行XD用点数換算表!$E$4,IF(J196="ベスト16",[5]現行XD用点数換算表!$F$4,IF(J196="ベスト32",[5]現行XD用点数換算表!$G$4,"")))))))</f>
        <v>0</v>
      </c>
      <c r="L196" s="12"/>
      <c r="M196" s="8">
        <f>IF(L196="",0,IF(L196="優勝",現行XD用点数換算表!$B$5,IF(L196="準優勝",現行XD用点数換算表!$C$5,IF(L196="ベスト4",現行XD用点数換算表!$D$5,IF(L196="ベスト8",現行XD用点数換算表!$E$5,IF(L196="ベスト16",現行XD用点数換算表!$F$5,IF(L196="ベスト32",現行XD用点数換算表!$G$5,"")))))))</f>
        <v>0</v>
      </c>
      <c r="N196" s="12"/>
      <c r="O196" s="8">
        <f>IF(N196="",0,IF(N196="優勝",現行XD用点数換算表!$B$6,IF(N196="準優勝",現行XD用点数換算表!$C$6,IF(N196="ベスト4",現行XD用点数換算表!$D$6,IF(N196="ベスト8",現行XD用点数換算表!$E$6,IF(N196="ベスト16",現行XD用点数換算表!$F$6,IF(N196="ベスト32",現行XD用点数換算表!$G$6,"")))))))</f>
        <v>0</v>
      </c>
      <c r="P196" s="12"/>
      <c r="Q196" s="8">
        <f>IF(P196="",0,IF(P196="優勝",現行XD用点数換算表!$B$7,IF(P196="準優勝",現行XD用点数換算表!$C$7,IF(P196="ベスト4",現行XD用点数換算表!$D$7,IF(P196="ベスト8",現行XD用点数換算表!$E$7,現行XD用点数換算表!$F$7)))))</f>
        <v>0</v>
      </c>
      <c r="R196" s="12"/>
      <c r="S196" s="8">
        <f>IF(R196="",0,IF(R196="優勝",現行XD用点数換算表!$B$8,IF(R196="準優勝",現行XD用点数換算表!$C$8,IF(R196="ベスト4",現行XD用点数換算表!$D$8,IF(R196="ベスト8",現行XD用点数換算表!$E$8,現行XD用点数換算表!$F$8)))))</f>
        <v>0</v>
      </c>
      <c r="T196" s="12"/>
      <c r="U196" s="14">
        <f>IF(T196="",0,IF(T196="優勝",現行XD用点数換算表!$B$13,IF(T196="準優勝",現行XD用点数換算表!$C$13,IF(T196="ベスト4",現行XD用点数換算表!$D$13,現行XD用点数換算表!$E$13))))</f>
        <v>0</v>
      </c>
      <c r="V196" s="12"/>
      <c r="W196" s="8">
        <f>IF(V196="",0,IF(V196="優勝",現行XD用点数換算表!$B$14,IF(V196="準優勝",現行XD用点数換算表!$C$14,IF(V196="ベスト4",現行XD用点数換算表!$D$14,現行XD用点数換算表!$E$14))))</f>
        <v>0</v>
      </c>
      <c r="X196" s="12"/>
      <c r="Y196" s="8">
        <f>IF(X196="",0,IF(X196="優勝",[5]現行XD用点数換算表!$B$15,IF(X196="準優勝",[5]現行XD用点数換算表!$C$15,IF(X196="ベスト4",[5]現行XD用点数換算表!$D$15,IF(X196="ベスト8",[5]現行XD用点数換算表!$E$15,IF(X196="ベスト16",[5]現行XD用点数換算表!$F$15,IF(X196="ベスト32",[5]現行XD用点数換算表!$G$15,"")))))))</f>
        <v>0</v>
      </c>
      <c r="Z196" s="12"/>
      <c r="AA196" s="8">
        <f>IF(Z196="",0,IF(Z196="優勝",現行XD用点数換算表!$B$16,IF(Z196="準優勝",現行XD用点数換算表!$C$16,IF(Z196="ベスト4",現行XD用点数換算表!$D$16,IF(Z196="ベスト8",現行XD用点数換算表!$E$16,IF(Z196="ベスト16",現行XD用点数換算表!$F$16,IF(Z196="ベスト32",現行XD用点数換算表!$G$16,"")))))))</f>
        <v>0</v>
      </c>
      <c r="AB196" s="12"/>
      <c r="AC196" s="8">
        <f>IF(AB196="",0,IF(AB196="優勝",現行XD用点数換算表!$B$17,IF(AB196="準優勝",現行XD用点数換算表!$C$17,IF(AB196="ベスト4",現行XD用点数換算表!$D$17,IF(AB196="ベスト8",現行XD用点数換算表!$E$17,IF(AB196="ベスト16",現行XD用点数換算表!$F$17,IF(AB196="ベスト32",現行XD用点数換算表!$G$17,"")))))))</f>
        <v>0</v>
      </c>
      <c r="AD196" s="12"/>
      <c r="AE196" s="8">
        <f>IF(AD196="",0,IF(AD196="優勝",現行XD用点数換算表!$B$18,IF(AD196="準優勝",現行XD用点数換算表!$C$18,IF(AD196="ベスト4",現行XD用点数換算表!$D$18,IF(AD196="ベスト8",現行XD用点数換算表!$E$18,現行XD用点数換算表!$F$18)))))</f>
        <v>0</v>
      </c>
      <c r="AF196" s="12"/>
      <c r="AG196" s="8">
        <f>IF(AF196="",0,IF(AF196="優勝",現行XD用点数換算表!$B$19,IF(AF196="準優勝",現行XD用点数換算表!$C$19,IF(AF196="ベスト4",現行XD用点数換算表!$D$19,IF(AF196="ベスト8",現行XD用点数換算表!$E$19,現行XD用点数換算表!$F$19)))))</f>
        <v>0</v>
      </c>
      <c r="AH196" s="8">
        <f t="shared" si="6"/>
        <v>0</v>
      </c>
    </row>
    <row r="197" spans="1:34" ht="15" customHeight="1" x14ac:dyDescent="0.55000000000000004">
      <c r="A197" s="12"/>
      <c r="B197" s="12"/>
      <c r="C197" s="12"/>
      <c r="D197" s="12"/>
      <c r="E197" s="12"/>
      <c r="F197" s="12"/>
      <c r="G197" s="13">
        <f>IF(F197="",0,IF(F197="優勝",現行XD用点数換算表!$B$2,IF(F197="準優勝",現行XD用点数換算表!$C$2,IF(F197="ベスト4",現行XD用点数換算表!$D$2,現行XD用点数換算表!$E$2))))</f>
        <v>0</v>
      </c>
      <c r="H197" s="12"/>
      <c r="I197" s="8">
        <f>IF(H197="",0,IF(H197="優勝",現行XD用点数換算表!$B$3,IF(H197="準優勝",現行XD用点数換算表!$C$3,IF(H197="ベスト4",現行XD用点数換算表!$D$3,現行XD用点数換算表!$E$3))))</f>
        <v>0</v>
      </c>
      <c r="J197" s="12"/>
      <c r="K197" s="8">
        <f>IF(J197="",0,IF(J197="優勝",[5]現行XD用点数換算表!$B$4,IF(J197="準優勝",[5]現行XD用点数換算表!$C$4,IF(J197="ベスト4",[5]現行XD用点数換算表!$D$4,IF(J197="ベスト8",[5]現行XD用点数換算表!$E$4,IF(J197="ベスト16",[5]現行XD用点数換算表!$F$4,IF(J197="ベスト32",[5]現行XD用点数換算表!$G$4,"")))))))</f>
        <v>0</v>
      </c>
      <c r="L197" s="12"/>
      <c r="M197" s="8">
        <f>IF(L197="",0,IF(L197="優勝",現行XD用点数換算表!$B$5,IF(L197="準優勝",現行XD用点数換算表!$C$5,IF(L197="ベスト4",現行XD用点数換算表!$D$5,IF(L197="ベスト8",現行XD用点数換算表!$E$5,IF(L197="ベスト16",現行XD用点数換算表!$F$5,IF(L197="ベスト32",現行XD用点数換算表!$G$5,"")))))))</f>
        <v>0</v>
      </c>
      <c r="N197" s="12"/>
      <c r="O197" s="8">
        <f>IF(N197="",0,IF(N197="優勝",現行XD用点数換算表!$B$6,IF(N197="準優勝",現行XD用点数換算表!$C$6,IF(N197="ベスト4",現行XD用点数換算表!$D$6,IF(N197="ベスト8",現行XD用点数換算表!$E$6,IF(N197="ベスト16",現行XD用点数換算表!$F$6,IF(N197="ベスト32",現行XD用点数換算表!$G$6,"")))))))</f>
        <v>0</v>
      </c>
      <c r="P197" s="12"/>
      <c r="Q197" s="8">
        <f>IF(P197="",0,IF(P197="優勝",現行XD用点数換算表!$B$7,IF(P197="準優勝",現行XD用点数換算表!$C$7,IF(P197="ベスト4",現行XD用点数換算表!$D$7,IF(P197="ベスト8",現行XD用点数換算表!$E$7,現行XD用点数換算表!$F$7)))))</f>
        <v>0</v>
      </c>
      <c r="R197" s="12"/>
      <c r="S197" s="8">
        <f>IF(R197="",0,IF(R197="優勝",現行XD用点数換算表!$B$8,IF(R197="準優勝",現行XD用点数換算表!$C$8,IF(R197="ベスト4",現行XD用点数換算表!$D$8,IF(R197="ベスト8",現行XD用点数換算表!$E$8,現行XD用点数換算表!$F$8)))))</f>
        <v>0</v>
      </c>
      <c r="T197" s="12"/>
      <c r="U197" s="14">
        <f>IF(T197="",0,IF(T197="優勝",現行XD用点数換算表!$B$13,IF(T197="準優勝",現行XD用点数換算表!$C$13,IF(T197="ベスト4",現行XD用点数換算表!$D$13,現行XD用点数換算表!$E$13))))</f>
        <v>0</v>
      </c>
      <c r="V197" s="12"/>
      <c r="W197" s="8">
        <f>IF(V197="",0,IF(V197="優勝",現行XD用点数換算表!$B$14,IF(V197="準優勝",現行XD用点数換算表!$C$14,IF(V197="ベスト4",現行XD用点数換算表!$D$14,現行XD用点数換算表!$E$14))))</f>
        <v>0</v>
      </c>
      <c r="X197" s="12"/>
      <c r="Y197" s="8">
        <f>IF(X197="",0,IF(X197="優勝",[5]現行XD用点数換算表!$B$15,IF(X197="準優勝",[5]現行XD用点数換算表!$C$15,IF(X197="ベスト4",[5]現行XD用点数換算表!$D$15,IF(X197="ベスト8",[5]現行XD用点数換算表!$E$15,IF(X197="ベスト16",[5]現行XD用点数換算表!$F$15,IF(X197="ベスト32",[5]現行XD用点数換算表!$G$15,"")))))))</f>
        <v>0</v>
      </c>
      <c r="Z197" s="12"/>
      <c r="AA197" s="8">
        <f>IF(Z197="",0,IF(Z197="優勝",現行XD用点数換算表!$B$16,IF(Z197="準優勝",現行XD用点数換算表!$C$16,IF(Z197="ベスト4",現行XD用点数換算表!$D$16,IF(Z197="ベスト8",現行XD用点数換算表!$E$16,IF(Z197="ベスト16",現行XD用点数換算表!$F$16,IF(Z197="ベスト32",現行XD用点数換算表!$G$16,"")))))))</f>
        <v>0</v>
      </c>
      <c r="AB197" s="12"/>
      <c r="AC197" s="8">
        <f>IF(AB197="",0,IF(AB197="優勝",現行XD用点数換算表!$B$17,IF(AB197="準優勝",現行XD用点数換算表!$C$17,IF(AB197="ベスト4",現行XD用点数換算表!$D$17,IF(AB197="ベスト8",現行XD用点数換算表!$E$17,IF(AB197="ベスト16",現行XD用点数換算表!$F$17,IF(AB197="ベスト32",現行XD用点数換算表!$G$17,"")))))))</f>
        <v>0</v>
      </c>
      <c r="AD197" s="12"/>
      <c r="AE197" s="8">
        <f>IF(AD197="",0,IF(AD197="優勝",現行XD用点数換算表!$B$18,IF(AD197="準優勝",現行XD用点数換算表!$C$18,IF(AD197="ベスト4",現行XD用点数換算表!$D$18,IF(AD197="ベスト8",現行XD用点数換算表!$E$18,現行XD用点数換算表!$F$18)))))</f>
        <v>0</v>
      </c>
      <c r="AF197" s="12"/>
      <c r="AG197" s="8">
        <f>IF(AF197="",0,IF(AF197="優勝",現行XD用点数換算表!$B$19,IF(AF197="準優勝",現行XD用点数換算表!$C$19,IF(AF197="ベスト4",現行XD用点数換算表!$D$19,IF(AF197="ベスト8",現行XD用点数換算表!$E$19,現行XD用点数換算表!$F$19)))))</f>
        <v>0</v>
      </c>
      <c r="AH197" s="8">
        <f t="shared" si="6"/>
        <v>0</v>
      </c>
    </row>
    <row r="198" spans="1:34" ht="15" customHeight="1" x14ac:dyDescent="0.55000000000000004">
      <c r="A198" s="12"/>
      <c r="B198" s="12"/>
      <c r="C198" s="12"/>
      <c r="D198" s="12"/>
      <c r="E198" s="12"/>
      <c r="F198" s="12"/>
      <c r="G198" s="13">
        <f>IF(F198="",0,IF(F198="優勝",現行XD用点数換算表!$B$2,IF(F198="準優勝",現行XD用点数換算表!$C$2,IF(F198="ベスト4",現行XD用点数換算表!$D$2,現行XD用点数換算表!$E$2))))</f>
        <v>0</v>
      </c>
      <c r="H198" s="12"/>
      <c r="I198" s="8">
        <f>IF(H198="",0,IF(H198="優勝",現行XD用点数換算表!$B$3,IF(H198="準優勝",現行XD用点数換算表!$C$3,IF(H198="ベスト4",現行XD用点数換算表!$D$3,現行XD用点数換算表!$E$3))))</f>
        <v>0</v>
      </c>
      <c r="J198" s="12"/>
      <c r="K198" s="8">
        <f>IF(J198="",0,IF(J198="優勝",[5]現行XD用点数換算表!$B$4,IF(J198="準優勝",[5]現行XD用点数換算表!$C$4,IF(J198="ベスト4",[5]現行XD用点数換算表!$D$4,IF(J198="ベスト8",[5]現行XD用点数換算表!$E$4,IF(J198="ベスト16",[5]現行XD用点数換算表!$F$4,IF(J198="ベスト32",[5]現行XD用点数換算表!$G$4,"")))))))</f>
        <v>0</v>
      </c>
      <c r="L198" s="12"/>
      <c r="M198" s="8">
        <f>IF(L198="",0,IF(L198="優勝",現行XD用点数換算表!$B$5,IF(L198="準優勝",現行XD用点数換算表!$C$5,IF(L198="ベスト4",現行XD用点数換算表!$D$5,IF(L198="ベスト8",現行XD用点数換算表!$E$5,IF(L198="ベスト16",現行XD用点数換算表!$F$5,IF(L198="ベスト32",現行XD用点数換算表!$G$5,"")))))))</f>
        <v>0</v>
      </c>
      <c r="N198" s="12"/>
      <c r="O198" s="8">
        <f>IF(N198="",0,IF(N198="優勝",現行XD用点数換算表!$B$6,IF(N198="準優勝",現行XD用点数換算表!$C$6,IF(N198="ベスト4",現行XD用点数換算表!$D$6,IF(N198="ベスト8",現行XD用点数換算表!$E$6,IF(N198="ベスト16",現行XD用点数換算表!$F$6,IF(N198="ベスト32",現行XD用点数換算表!$G$6,"")))))))</f>
        <v>0</v>
      </c>
      <c r="P198" s="12"/>
      <c r="Q198" s="8">
        <f>IF(P198="",0,IF(P198="優勝",現行XD用点数換算表!$B$7,IF(P198="準優勝",現行XD用点数換算表!$C$7,IF(P198="ベスト4",現行XD用点数換算表!$D$7,IF(P198="ベスト8",現行XD用点数換算表!$E$7,現行XD用点数換算表!$F$7)))))</f>
        <v>0</v>
      </c>
      <c r="R198" s="12"/>
      <c r="S198" s="8">
        <f>IF(R198="",0,IF(R198="優勝",現行XD用点数換算表!$B$8,IF(R198="準優勝",現行XD用点数換算表!$C$8,IF(R198="ベスト4",現行XD用点数換算表!$D$8,IF(R198="ベスト8",現行XD用点数換算表!$E$8,現行XD用点数換算表!$F$8)))))</f>
        <v>0</v>
      </c>
      <c r="T198" s="12"/>
      <c r="U198" s="14">
        <f>IF(T198="",0,IF(T198="優勝",現行XD用点数換算表!$B$13,IF(T198="準優勝",現行XD用点数換算表!$C$13,IF(T198="ベスト4",現行XD用点数換算表!$D$13,現行XD用点数換算表!$E$13))))</f>
        <v>0</v>
      </c>
      <c r="V198" s="12"/>
      <c r="W198" s="8">
        <f>IF(V198="",0,IF(V198="優勝",現行XD用点数換算表!$B$14,IF(V198="準優勝",現行XD用点数換算表!$C$14,IF(V198="ベスト4",現行XD用点数換算表!$D$14,現行XD用点数換算表!$E$14))))</f>
        <v>0</v>
      </c>
      <c r="X198" s="12"/>
      <c r="Y198" s="8">
        <f>IF(X198="",0,IF(X198="優勝",[5]現行XD用点数換算表!$B$15,IF(X198="準優勝",[5]現行XD用点数換算表!$C$15,IF(X198="ベスト4",[5]現行XD用点数換算表!$D$15,IF(X198="ベスト8",[5]現行XD用点数換算表!$E$15,IF(X198="ベスト16",[5]現行XD用点数換算表!$F$15,IF(X198="ベスト32",[5]現行XD用点数換算表!$G$15,"")))))))</f>
        <v>0</v>
      </c>
      <c r="Z198" s="12"/>
      <c r="AA198" s="8">
        <f>IF(Z198="",0,IF(Z198="優勝",現行XD用点数換算表!$B$16,IF(Z198="準優勝",現行XD用点数換算表!$C$16,IF(Z198="ベスト4",現行XD用点数換算表!$D$16,IF(Z198="ベスト8",現行XD用点数換算表!$E$16,IF(Z198="ベスト16",現行XD用点数換算表!$F$16,IF(Z198="ベスト32",現行XD用点数換算表!$G$16,"")))))))</f>
        <v>0</v>
      </c>
      <c r="AB198" s="12"/>
      <c r="AC198" s="8">
        <f>IF(AB198="",0,IF(AB198="優勝",現行XD用点数換算表!$B$17,IF(AB198="準優勝",現行XD用点数換算表!$C$17,IF(AB198="ベスト4",現行XD用点数換算表!$D$17,IF(AB198="ベスト8",現行XD用点数換算表!$E$17,IF(AB198="ベスト16",現行XD用点数換算表!$F$17,IF(AB198="ベスト32",現行XD用点数換算表!$G$17,"")))))))</f>
        <v>0</v>
      </c>
      <c r="AD198" s="12"/>
      <c r="AE198" s="8">
        <f>IF(AD198="",0,IF(AD198="優勝",現行XD用点数換算表!$B$18,IF(AD198="準優勝",現行XD用点数換算表!$C$18,IF(AD198="ベスト4",現行XD用点数換算表!$D$18,IF(AD198="ベスト8",現行XD用点数換算表!$E$18,現行XD用点数換算表!$F$18)))))</f>
        <v>0</v>
      </c>
      <c r="AF198" s="12"/>
      <c r="AG198" s="8">
        <f>IF(AF198="",0,IF(AF198="優勝",現行XD用点数換算表!$B$19,IF(AF198="準優勝",現行XD用点数換算表!$C$19,IF(AF198="ベスト4",現行XD用点数換算表!$D$19,IF(AF198="ベスト8",現行XD用点数換算表!$E$19,現行XD用点数換算表!$F$19)))))</f>
        <v>0</v>
      </c>
      <c r="AH198" s="8">
        <f t="shared" si="6"/>
        <v>0</v>
      </c>
    </row>
    <row r="199" spans="1:34" ht="15" customHeight="1" x14ac:dyDescent="0.55000000000000004">
      <c r="A199" s="12"/>
      <c r="B199" s="12"/>
      <c r="C199" s="12"/>
      <c r="D199" s="12"/>
      <c r="E199" s="12"/>
      <c r="F199" s="12"/>
      <c r="G199" s="13">
        <f>IF(F199="",0,IF(F199="優勝",現行XD用点数換算表!$B$2,IF(F199="準優勝",現行XD用点数換算表!$C$2,IF(F199="ベスト4",現行XD用点数換算表!$D$2,現行XD用点数換算表!$E$2))))</f>
        <v>0</v>
      </c>
      <c r="H199" s="12"/>
      <c r="I199" s="8">
        <f>IF(H199="",0,IF(H199="優勝",現行XD用点数換算表!$B$3,IF(H199="準優勝",現行XD用点数換算表!$C$3,IF(H199="ベスト4",現行XD用点数換算表!$D$3,現行XD用点数換算表!$E$3))))</f>
        <v>0</v>
      </c>
      <c r="J199" s="12"/>
      <c r="K199" s="8">
        <f>IF(J199="",0,IF(J199="優勝",[5]現行XD用点数換算表!$B$4,IF(J199="準優勝",[5]現行XD用点数換算表!$C$4,IF(J199="ベスト4",[5]現行XD用点数換算表!$D$4,IF(J199="ベスト8",[5]現行XD用点数換算表!$E$4,IF(J199="ベスト16",[5]現行XD用点数換算表!$F$4,IF(J199="ベスト32",[5]現行XD用点数換算表!$G$4,"")))))))</f>
        <v>0</v>
      </c>
      <c r="L199" s="12"/>
      <c r="M199" s="8">
        <f>IF(L199="",0,IF(L199="優勝",現行XD用点数換算表!$B$5,IF(L199="準優勝",現行XD用点数換算表!$C$5,IF(L199="ベスト4",現行XD用点数換算表!$D$5,IF(L199="ベスト8",現行XD用点数換算表!$E$5,IF(L199="ベスト16",現行XD用点数換算表!$F$5,IF(L199="ベスト32",現行XD用点数換算表!$G$5,"")))))))</f>
        <v>0</v>
      </c>
      <c r="N199" s="12"/>
      <c r="O199" s="8">
        <f>IF(N199="",0,IF(N199="優勝",現行XD用点数換算表!$B$6,IF(N199="準優勝",現行XD用点数換算表!$C$6,IF(N199="ベスト4",現行XD用点数換算表!$D$6,IF(N199="ベスト8",現行XD用点数換算表!$E$6,IF(N199="ベスト16",現行XD用点数換算表!$F$6,IF(N199="ベスト32",現行XD用点数換算表!$G$6,"")))))))</f>
        <v>0</v>
      </c>
      <c r="P199" s="12"/>
      <c r="Q199" s="8">
        <f>IF(P199="",0,IF(P199="優勝",現行XD用点数換算表!$B$7,IF(P199="準優勝",現行XD用点数換算表!$C$7,IF(P199="ベスト4",現行XD用点数換算表!$D$7,IF(P199="ベスト8",現行XD用点数換算表!$E$7,現行XD用点数換算表!$F$7)))))</f>
        <v>0</v>
      </c>
      <c r="R199" s="12"/>
      <c r="S199" s="8">
        <f>IF(R199="",0,IF(R199="優勝",現行XD用点数換算表!$B$8,IF(R199="準優勝",現行XD用点数換算表!$C$8,IF(R199="ベスト4",現行XD用点数換算表!$D$8,IF(R199="ベスト8",現行XD用点数換算表!$E$8,現行XD用点数換算表!$F$8)))))</f>
        <v>0</v>
      </c>
      <c r="T199" s="12"/>
      <c r="U199" s="14">
        <f>IF(T199="",0,IF(T199="優勝",現行XD用点数換算表!$B$13,IF(T199="準優勝",現行XD用点数換算表!$C$13,IF(T199="ベスト4",現行XD用点数換算表!$D$13,現行XD用点数換算表!$E$13))))</f>
        <v>0</v>
      </c>
      <c r="V199" s="12"/>
      <c r="W199" s="8">
        <f>IF(V199="",0,IF(V199="優勝",現行XD用点数換算表!$B$14,IF(V199="準優勝",現行XD用点数換算表!$C$14,IF(V199="ベスト4",現行XD用点数換算表!$D$14,現行XD用点数換算表!$E$14))))</f>
        <v>0</v>
      </c>
      <c r="X199" s="12"/>
      <c r="Y199" s="8">
        <f>IF(X199="",0,IF(X199="優勝",[5]現行XD用点数換算表!$B$15,IF(X199="準優勝",[5]現行XD用点数換算表!$C$15,IF(X199="ベスト4",[5]現行XD用点数換算表!$D$15,IF(X199="ベスト8",[5]現行XD用点数換算表!$E$15,IF(X199="ベスト16",[5]現行XD用点数換算表!$F$15,IF(X199="ベスト32",[5]現行XD用点数換算表!$G$15,"")))))))</f>
        <v>0</v>
      </c>
      <c r="Z199" s="12"/>
      <c r="AA199" s="8">
        <f>IF(Z199="",0,IF(Z199="優勝",現行XD用点数換算表!$B$16,IF(Z199="準優勝",現行XD用点数換算表!$C$16,IF(Z199="ベスト4",現行XD用点数換算表!$D$16,IF(Z199="ベスト8",現行XD用点数換算表!$E$16,IF(Z199="ベスト16",現行XD用点数換算表!$F$16,IF(Z199="ベスト32",現行XD用点数換算表!$G$16,"")))))))</f>
        <v>0</v>
      </c>
      <c r="AB199" s="12"/>
      <c r="AC199" s="8">
        <f>IF(AB199="",0,IF(AB199="優勝",現行XD用点数換算表!$B$17,IF(AB199="準優勝",現行XD用点数換算表!$C$17,IF(AB199="ベスト4",現行XD用点数換算表!$D$17,IF(AB199="ベスト8",現行XD用点数換算表!$E$17,IF(AB199="ベスト16",現行XD用点数換算表!$F$17,IF(AB199="ベスト32",現行XD用点数換算表!$G$17,"")))))))</f>
        <v>0</v>
      </c>
      <c r="AD199" s="12"/>
      <c r="AE199" s="8">
        <f>IF(AD199="",0,IF(AD199="優勝",現行XD用点数換算表!$B$18,IF(AD199="準優勝",現行XD用点数換算表!$C$18,IF(AD199="ベスト4",現行XD用点数換算表!$D$18,IF(AD199="ベスト8",現行XD用点数換算表!$E$18,現行XD用点数換算表!$F$18)))))</f>
        <v>0</v>
      </c>
      <c r="AF199" s="12"/>
      <c r="AG199" s="8">
        <f>IF(AF199="",0,IF(AF199="優勝",現行XD用点数換算表!$B$19,IF(AF199="準優勝",現行XD用点数換算表!$C$19,IF(AF199="ベスト4",現行XD用点数換算表!$D$19,IF(AF199="ベスト8",現行XD用点数換算表!$E$19,現行XD用点数換算表!$F$19)))))</f>
        <v>0</v>
      </c>
      <c r="AH199" s="8">
        <f t="shared" si="6"/>
        <v>0</v>
      </c>
    </row>
    <row r="200" spans="1:34" ht="15" customHeight="1" x14ac:dyDescent="0.55000000000000004">
      <c r="A200" s="12"/>
      <c r="B200" s="12"/>
      <c r="C200" s="12"/>
      <c r="D200" s="12"/>
      <c r="E200" s="12"/>
      <c r="F200" s="12"/>
      <c r="G200" s="13">
        <f>IF(F200="",0,IF(F200="優勝",現行XD用点数換算表!$B$2,IF(F200="準優勝",現行XD用点数換算表!$C$2,IF(F200="ベスト4",現行XD用点数換算表!$D$2,現行XD用点数換算表!$E$2))))</f>
        <v>0</v>
      </c>
      <c r="H200" s="12"/>
      <c r="I200" s="8">
        <f>IF(H200="",0,IF(H200="優勝",現行XD用点数換算表!$B$3,IF(H200="準優勝",現行XD用点数換算表!$C$3,IF(H200="ベスト4",現行XD用点数換算表!$D$3,現行XD用点数換算表!$E$3))))</f>
        <v>0</v>
      </c>
      <c r="J200" s="12"/>
      <c r="K200" s="8">
        <f>IF(J200="",0,IF(J200="優勝",[5]現行XD用点数換算表!$B$4,IF(J200="準優勝",[5]現行XD用点数換算表!$C$4,IF(J200="ベスト4",[5]現行XD用点数換算表!$D$4,IF(J200="ベスト8",[5]現行XD用点数換算表!$E$4,IF(J200="ベスト16",[5]現行XD用点数換算表!$F$4,IF(J200="ベスト32",[5]現行XD用点数換算表!$G$4,"")))))))</f>
        <v>0</v>
      </c>
      <c r="L200" s="12"/>
      <c r="M200" s="8">
        <f>IF(L200="",0,IF(L200="優勝",現行XD用点数換算表!$B$5,IF(L200="準優勝",現行XD用点数換算表!$C$5,IF(L200="ベスト4",現行XD用点数換算表!$D$5,IF(L200="ベスト8",現行XD用点数換算表!$E$5,IF(L200="ベスト16",現行XD用点数換算表!$F$5,IF(L200="ベスト32",現行XD用点数換算表!$G$5,"")))))))</f>
        <v>0</v>
      </c>
      <c r="N200" s="12"/>
      <c r="O200" s="8">
        <f>IF(N200="",0,IF(N200="優勝",現行XD用点数換算表!$B$6,IF(N200="準優勝",現行XD用点数換算表!$C$6,IF(N200="ベスト4",現行XD用点数換算表!$D$6,IF(N200="ベスト8",現行XD用点数換算表!$E$6,IF(N200="ベスト16",現行XD用点数換算表!$F$6,IF(N200="ベスト32",現行XD用点数換算表!$G$6,"")))))))</f>
        <v>0</v>
      </c>
      <c r="P200" s="12"/>
      <c r="Q200" s="8">
        <f>IF(P200="",0,IF(P200="優勝",現行XD用点数換算表!$B$7,IF(P200="準優勝",現行XD用点数換算表!$C$7,IF(P200="ベスト4",現行XD用点数換算表!$D$7,IF(P200="ベスト8",現行XD用点数換算表!$E$7,現行XD用点数換算表!$F$7)))))</f>
        <v>0</v>
      </c>
      <c r="R200" s="12"/>
      <c r="S200" s="8">
        <f>IF(R200="",0,IF(R200="優勝",現行XD用点数換算表!$B$8,IF(R200="準優勝",現行XD用点数換算表!$C$8,IF(R200="ベスト4",現行XD用点数換算表!$D$8,IF(R200="ベスト8",現行XD用点数換算表!$E$8,現行XD用点数換算表!$F$8)))))</f>
        <v>0</v>
      </c>
      <c r="T200" s="12"/>
      <c r="U200" s="14">
        <f>IF(T200="",0,IF(T200="優勝",現行XD用点数換算表!$B$13,IF(T200="準優勝",現行XD用点数換算表!$C$13,IF(T200="ベスト4",現行XD用点数換算表!$D$13,現行XD用点数換算表!$E$13))))</f>
        <v>0</v>
      </c>
      <c r="V200" s="12"/>
      <c r="W200" s="8">
        <f>IF(V200="",0,IF(V200="優勝",現行XD用点数換算表!$B$14,IF(V200="準優勝",現行XD用点数換算表!$C$14,IF(V200="ベスト4",現行XD用点数換算表!$D$14,現行XD用点数換算表!$E$14))))</f>
        <v>0</v>
      </c>
      <c r="X200" s="12"/>
      <c r="Y200" s="8">
        <f>IF(X200="",0,IF(X200="優勝",[5]現行XD用点数換算表!$B$15,IF(X200="準優勝",[5]現行XD用点数換算表!$C$15,IF(X200="ベスト4",[5]現行XD用点数換算表!$D$15,IF(X200="ベスト8",[5]現行XD用点数換算表!$E$15,IF(X200="ベスト16",[5]現行XD用点数換算表!$F$15,IF(X200="ベスト32",[5]現行XD用点数換算表!$G$15,"")))))))</f>
        <v>0</v>
      </c>
      <c r="Z200" s="12"/>
      <c r="AA200" s="8">
        <f>IF(Z200="",0,IF(Z200="優勝",現行XD用点数換算表!$B$16,IF(Z200="準優勝",現行XD用点数換算表!$C$16,IF(Z200="ベスト4",現行XD用点数換算表!$D$16,IF(Z200="ベスト8",現行XD用点数換算表!$E$16,IF(Z200="ベスト16",現行XD用点数換算表!$F$16,IF(Z200="ベスト32",現行XD用点数換算表!$G$16,"")))))))</f>
        <v>0</v>
      </c>
      <c r="AB200" s="12"/>
      <c r="AC200" s="8">
        <f>IF(AB200="",0,IF(AB200="優勝",現行XD用点数換算表!$B$17,IF(AB200="準優勝",現行XD用点数換算表!$C$17,IF(AB200="ベスト4",現行XD用点数換算表!$D$17,IF(AB200="ベスト8",現行XD用点数換算表!$E$17,IF(AB200="ベスト16",現行XD用点数換算表!$F$17,IF(AB200="ベスト32",現行XD用点数換算表!$G$17,"")))))))</f>
        <v>0</v>
      </c>
      <c r="AD200" s="12"/>
      <c r="AE200" s="8">
        <f>IF(AD200="",0,IF(AD200="優勝",現行XD用点数換算表!$B$18,IF(AD200="準優勝",現行XD用点数換算表!$C$18,IF(AD200="ベスト4",現行XD用点数換算表!$D$18,IF(AD200="ベスト8",現行XD用点数換算表!$E$18,現行XD用点数換算表!$F$18)))))</f>
        <v>0</v>
      </c>
      <c r="AF200" s="12"/>
      <c r="AG200" s="8">
        <f>IF(AF200="",0,IF(AF200="優勝",現行XD用点数換算表!$B$19,IF(AF200="準優勝",現行XD用点数換算表!$C$19,IF(AF200="ベスト4",現行XD用点数換算表!$D$19,IF(AF200="ベスト8",現行XD用点数換算表!$E$19,現行XD用点数換算表!$F$19)))))</f>
        <v>0</v>
      </c>
      <c r="AH200" s="8">
        <f t="shared" si="6"/>
        <v>0</v>
      </c>
    </row>
    <row r="201" spans="1:34" ht="15" customHeight="1" x14ac:dyDescent="0.55000000000000004">
      <c r="A201" s="12"/>
      <c r="B201" s="12"/>
      <c r="C201" s="12"/>
      <c r="D201" s="12"/>
      <c r="E201" s="12"/>
      <c r="F201" s="12"/>
      <c r="G201" s="13">
        <f>IF(F201="",0,IF(F201="優勝",現行XD用点数換算表!$B$2,IF(F201="準優勝",現行XD用点数換算表!$C$2,IF(F201="ベスト4",現行XD用点数換算表!$D$2,現行XD用点数換算表!$E$2))))</f>
        <v>0</v>
      </c>
      <c r="H201" s="12"/>
      <c r="I201" s="8">
        <f>IF(H201="",0,IF(H201="優勝",現行XD用点数換算表!$B$3,IF(H201="準優勝",現行XD用点数換算表!$C$3,IF(H201="ベスト4",現行XD用点数換算表!$D$3,現行XD用点数換算表!$E$3))))</f>
        <v>0</v>
      </c>
      <c r="J201" s="12"/>
      <c r="K201" s="8">
        <f>IF(J201="",0,IF(J201="優勝",[5]現行XD用点数換算表!$B$4,IF(J201="準優勝",[5]現行XD用点数換算表!$C$4,IF(J201="ベスト4",[5]現行XD用点数換算表!$D$4,IF(J201="ベスト8",[5]現行XD用点数換算表!$E$4,IF(J201="ベスト16",[5]現行XD用点数換算表!$F$4,IF(J201="ベスト32",[5]現行XD用点数換算表!$G$4,"")))))))</f>
        <v>0</v>
      </c>
      <c r="L201" s="12"/>
      <c r="M201" s="8">
        <f>IF(L201="",0,IF(L201="優勝",現行XD用点数換算表!$B$5,IF(L201="準優勝",現行XD用点数換算表!$C$5,IF(L201="ベスト4",現行XD用点数換算表!$D$5,IF(L201="ベスト8",現行XD用点数換算表!$E$5,IF(L201="ベスト16",現行XD用点数換算表!$F$5,IF(L201="ベスト32",現行XD用点数換算表!$G$5,"")))))))</f>
        <v>0</v>
      </c>
      <c r="N201" s="12"/>
      <c r="O201" s="8">
        <f>IF(N201="",0,IF(N201="優勝",現行XD用点数換算表!$B$6,IF(N201="準優勝",現行XD用点数換算表!$C$6,IF(N201="ベスト4",現行XD用点数換算表!$D$6,IF(N201="ベスト8",現行XD用点数換算表!$E$6,IF(N201="ベスト16",現行XD用点数換算表!$F$6,IF(N201="ベスト32",現行XD用点数換算表!$G$6,"")))))))</f>
        <v>0</v>
      </c>
      <c r="P201" s="12"/>
      <c r="Q201" s="8">
        <f>IF(P201="",0,IF(P201="優勝",現行XD用点数換算表!$B$7,IF(P201="準優勝",現行XD用点数換算表!$C$7,IF(P201="ベスト4",現行XD用点数換算表!$D$7,IF(P201="ベスト8",現行XD用点数換算表!$E$7,現行XD用点数換算表!$F$7)))))</f>
        <v>0</v>
      </c>
      <c r="R201" s="12"/>
      <c r="S201" s="8">
        <f>IF(R201="",0,IF(R201="優勝",現行XD用点数換算表!$B$8,IF(R201="準優勝",現行XD用点数換算表!$C$8,IF(R201="ベスト4",現行XD用点数換算表!$D$8,IF(R201="ベスト8",現行XD用点数換算表!$E$8,現行XD用点数換算表!$F$8)))))</f>
        <v>0</v>
      </c>
      <c r="T201" s="12"/>
      <c r="U201" s="14">
        <f>IF(T201="",0,IF(T201="優勝",現行XD用点数換算表!$B$13,IF(T201="準優勝",現行XD用点数換算表!$C$13,IF(T201="ベスト4",現行XD用点数換算表!$D$13,現行XD用点数換算表!$E$13))))</f>
        <v>0</v>
      </c>
      <c r="V201" s="12"/>
      <c r="W201" s="8">
        <f>IF(V201="",0,IF(V201="優勝",現行XD用点数換算表!$B$14,IF(V201="準優勝",現行XD用点数換算表!$C$14,IF(V201="ベスト4",現行XD用点数換算表!$D$14,現行XD用点数換算表!$E$14))))</f>
        <v>0</v>
      </c>
      <c r="X201" s="12"/>
      <c r="Y201" s="8">
        <f>IF(X201="",0,IF(X201="優勝",[5]現行XD用点数換算表!$B$15,IF(X201="準優勝",[5]現行XD用点数換算表!$C$15,IF(X201="ベスト4",[5]現行XD用点数換算表!$D$15,IF(X201="ベスト8",[5]現行XD用点数換算表!$E$15,IF(X201="ベスト16",[5]現行XD用点数換算表!$F$15,IF(X201="ベスト32",[5]現行XD用点数換算表!$G$15,"")))))))</f>
        <v>0</v>
      </c>
      <c r="Z201" s="12"/>
      <c r="AA201" s="8">
        <f>IF(Z201="",0,IF(Z201="優勝",現行XD用点数換算表!$B$16,IF(Z201="準優勝",現行XD用点数換算表!$C$16,IF(Z201="ベスト4",現行XD用点数換算表!$D$16,IF(Z201="ベスト8",現行XD用点数換算表!$E$16,IF(Z201="ベスト16",現行XD用点数換算表!$F$16,IF(Z201="ベスト32",現行XD用点数換算表!$G$16,"")))))))</f>
        <v>0</v>
      </c>
      <c r="AB201" s="12"/>
      <c r="AC201" s="8">
        <f>IF(AB201="",0,IF(AB201="優勝",現行XD用点数換算表!$B$17,IF(AB201="準優勝",現行XD用点数換算表!$C$17,IF(AB201="ベスト4",現行XD用点数換算表!$D$17,IF(AB201="ベスト8",現行XD用点数換算表!$E$17,IF(AB201="ベスト16",現行XD用点数換算表!$F$17,IF(AB201="ベスト32",現行XD用点数換算表!$G$17,"")))))))</f>
        <v>0</v>
      </c>
      <c r="AD201" s="12"/>
      <c r="AE201" s="8">
        <f>IF(AD201="",0,IF(AD201="優勝",現行XD用点数換算表!$B$18,IF(AD201="準優勝",現行XD用点数換算表!$C$18,IF(AD201="ベスト4",現行XD用点数換算表!$D$18,IF(AD201="ベスト8",現行XD用点数換算表!$E$18,現行XD用点数換算表!$F$18)))))</f>
        <v>0</v>
      </c>
      <c r="AF201" s="12"/>
      <c r="AG201" s="8">
        <f>IF(AF201="",0,IF(AF201="優勝",現行XD用点数換算表!$B$19,IF(AF201="準優勝",現行XD用点数換算表!$C$19,IF(AF201="ベスト4",現行XD用点数換算表!$D$19,IF(AF201="ベスト8",現行XD用点数換算表!$E$19,現行XD用点数換算表!$F$19)))))</f>
        <v>0</v>
      </c>
      <c r="AH201" s="8">
        <f t="shared" si="6"/>
        <v>0</v>
      </c>
    </row>
    <row r="202" spans="1:34" ht="15" customHeight="1" x14ac:dyDescent="0.55000000000000004">
      <c r="A202" s="12"/>
      <c r="B202" s="12"/>
      <c r="C202" s="12"/>
      <c r="D202" s="12"/>
      <c r="E202" s="12"/>
      <c r="F202" s="12"/>
      <c r="G202" s="13">
        <f>IF(F202="",0,IF(F202="優勝",現行XD用点数換算表!$B$2,IF(F202="準優勝",現行XD用点数換算表!$C$2,IF(F202="ベスト4",現行XD用点数換算表!$D$2,現行XD用点数換算表!$E$2))))</f>
        <v>0</v>
      </c>
      <c r="H202" s="12"/>
      <c r="I202" s="8">
        <f>IF(H202="",0,IF(H202="優勝",現行XD用点数換算表!$B$3,IF(H202="準優勝",現行XD用点数換算表!$C$3,IF(H202="ベスト4",現行XD用点数換算表!$D$3,現行XD用点数換算表!$E$3))))</f>
        <v>0</v>
      </c>
      <c r="J202" s="12"/>
      <c r="K202" s="8">
        <f>IF(J202="",0,IF(J202="優勝",[5]現行XD用点数換算表!$B$4,IF(J202="準優勝",[5]現行XD用点数換算表!$C$4,IF(J202="ベスト4",[5]現行XD用点数換算表!$D$4,IF(J202="ベスト8",[5]現行XD用点数換算表!$E$4,IF(J202="ベスト16",[5]現行XD用点数換算表!$F$4,IF(J202="ベスト32",[5]現行XD用点数換算表!$G$4,"")))))))</f>
        <v>0</v>
      </c>
      <c r="L202" s="12"/>
      <c r="M202" s="8">
        <f>IF(L202="",0,IF(L202="優勝",現行XD用点数換算表!$B$5,IF(L202="準優勝",現行XD用点数換算表!$C$5,IF(L202="ベスト4",現行XD用点数換算表!$D$5,IF(L202="ベスト8",現行XD用点数換算表!$E$5,IF(L202="ベスト16",現行XD用点数換算表!$F$5,IF(L202="ベスト32",現行XD用点数換算表!$G$5,"")))))))</f>
        <v>0</v>
      </c>
      <c r="N202" s="12"/>
      <c r="O202" s="8">
        <f>IF(N202="",0,IF(N202="優勝",現行XD用点数換算表!$B$6,IF(N202="準優勝",現行XD用点数換算表!$C$6,IF(N202="ベスト4",現行XD用点数換算表!$D$6,IF(N202="ベスト8",現行XD用点数換算表!$E$6,IF(N202="ベスト16",現行XD用点数換算表!$F$6,IF(N202="ベスト32",現行XD用点数換算表!$G$6,"")))))))</f>
        <v>0</v>
      </c>
      <c r="P202" s="12"/>
      <c r="Q202" s="8">
        <f>IF(P202="",0,IF(P202="優勝",現行XD用点数換算表!$B$7,IF(P202="準優勝",現行XD用点数換算表!$C$7,IF(P202="ベスト4",現行XD用点数換算表!$D$7,IF(P202="ベスト8",現行XD用点数換算表!$E$7,現行XD用点数換算表!$F$7)))))</f>
        <v>0</v>
      </c>
      <c r="R202" s="12"/>
      <c r="S202" s="8">
        <f>IF(R202="",0,IF(R202="優勝",現行XD用点数換算表!$B$8,IF(R202="準優勝",現行XD用点数換算表!$C$8,IF(R202="ベスト4",現行XD用点数換算表!$D$8,IF(R202="ベスト8",現行XD用点数換算表!$E$8,現行XD用点数換算表!$F$8)))))</f>
        <v>0</v>
      </c>
      <c r="T202" s="12"/>
      <c r="U202" s="14">
        <f>IF(T202="",0,IF(T202="優勝",現行XD用点数換算表!$B$13,IF(T202="準優勝",現行XD用点数換算表!$C$13,IF(T202="ベスト4",現行XD用点数換算表!$D$13,現行XD用点数換算表!$E$13))))</f>
        <v>0</v>
      </c>
      <c r="V202" s="12"/>
      <c r="W202" s="8">
        <f>IF(V202="",0,IF(V202="優勝",現行XD用点数換算表!$B$14,IF(V202="準優勝",現行XD用点数換算表!$C$14,IF(V202="ベスト4",現行XD用点数換算表!$D$14,現行XD用点数換算表!$E$14))))</f>
        <v>0</v>
      </c>
      <c r="X202" s="12"/>
      <c r="Y202" s="8">
        <f>IF(X202="",0,IF(X202="優勝",[5]現行XD用点数換算表!$B$15,IF(X202="準優勝",[5]現行XD用点数換算表!$C$15,IF(X202="ベスト4",[5]現行XD用点数換算表!$D$15,IF(X202="ベスト8",[5]現行XD用点数換算表!$E$15,IF(X202="ベスト16",[5]現行XD用点数換算表!$F$15,IF(X202="ベスト32",[5]現行XD用点数換算表!$G$15,"")))))))</f>
        <v>0</v>
      </c>
      <c r="Z202" s="12"/>
      <c r="AA202" s="8">
        <f>IF(Z202="",0,IF(Z202="優勝",現行XD用点数換算表!$B$16,IF(Z202="準優勝",現行XD用点数換算表!$C$16,IF(Z202="ベスト4",現行XD用点数換算表!$D$16,IF(Z202="ベスト8",現行XD用点数換算表!$E$16,IF(Z202="ベスト16",現行XD用点数換算表!$F$16,IF(Z202="ベスト32",現行XD用点数換算表!$G$16,"")))))))</f>
        <v>0</v>
      </c>
      <c r="AB202" s="12"/>
      <c r="AC202" s="8">
        <f>IF(AB202="",0,IF(AB202="優勝",現行XD用点数換算表!$B$17,IF(AB202="準優勝",現行XD用点数換算表!$C$17,IF(AB202="ベスト4",現行XD用点数換算表!$D$17,IF(AB202="ベスト8",現行XD用点数換算表!$E$17,IF(AB202="ベスト16",現行XD用点数換算表!$F$17,IF(AB202="ベスト32",現行XD用点数換算表!$G$17,"")))))))</f>
        <v>0</v>
      </c>
      <c r="AD202" s="12"/>
      <c r="AE202" s="8">
        <f>IF(AD202="",0,IF(AD202="優勝",現行XD用点数換算表!$B$18,IF(AD202="準優勝",現行XD用点数換算表!$C$18,IF(AD202="ベスト4",現行XD用点数換算表!$D$18,IF(AD202="ベスト8",現行XD用点数換算表!$E$18,現行XD用点数換算表!$F$18)))))</f>
        <v>0</v>
      </c>
      <c r="AF202" s="12"/>
      <c r="AG202" s="8">
        <f>IF(AF202="",0,IF(AF202="優勝",現行XD用点数換算表!$B$19,IF(AF202="準優勝",現行XD用点数換算表!$C$19,IF(AF202="ベスト4",現行XD用点数換算表!$D$19,IF(AF202="ベスト8",現行XD用点数換算表!$E$19,現行XD用点数換算表!$F$19)))))</f>
        <v>0</v>
      </c>
      <c r="AH202" s="8">
        <f t="shared" si="6"/>
        <v>0</v>
      </c>
    </row>
    <row r="203" spans="1:34" ht="15" customHeight="1" x14ac:dyDescent="0.55000000000000004">
      <c r="A203" s="12"/>
      <c r="B203" s="12"/>
      <c r="C203" s="12"/>
      <c r="D203" s="12"/>
      <c r="E203" s="12"/>
      <c r="F203" s="12"/>
      <c r="G203" s="13">
        <f>IF(F203="",0,IF(F203="優勝",現行XD用点数換算表!$B$2,IF(F203="準優勝",現行XD用点数換算表!$C$2,IF(F203="ベスト4",現行XD用点数換算表!$D$2,現行XD用点数換算表!$E$2))))</f>
        <v>0</v>
      </c>
      <c r="H203" s="12"/>
      <c r="I203" s="8">
        <f>IF(H203="",0,IF(H203="優勝",現行XD用点数換算表!$B$3,IF(H203="準優勝",現行XD用点数換算表!$C$3,IF(H203="ベスト4",現行XD用点数換算表!$D$3,現行XD用点数換算表!$E$3))))</f>
        <v>0</v>
      </c>
      <c r="J203" s="12"/>
      <c r="K203" s="8">
        <f>IF(J203="",0,IF(J203="優勝",[5]現行XD用点数換算表!$B$4,IF(J203="準優勝",[5]現行XD用点数換算表!$C$4,IF(J203="ベスト4",[5]現行XD用点数換算表!$D$4,IF(J203="ベスト8",[5]現行XD用点数換算表!$E$4,IF(J203="ベスト16",[5]現行XD用点数換算表!$F$4,IF(J203="ベスト32",[5]現行XD用点数換算表!$G$4,"")))))))</f>
        <v>0</v>
      </c>
      <c r="L203" s="12"/>
      <c r="M203" s="8">
        <f>IF(L203="",0,IF(L203="優勝",現行XD用点数換算表!$B$5,IF(L203="準優勝",現行XD用点数換算表!$C$5,IF(L203="ベスト4",現行XD用点数換算表!$D$5,IF(L203="ベスト8",現行XD用点数換算表!$E$5,IF(L203="ベスト16",現行XD用点数換算表!$F$5,IF(L203="ベスト32",現行XD用点数換算表!$G$5,"")))))))</f>
        <v>0</v>
      </c>
      <c r="N203" s="12"/>
      <c r="O203" s="8">
        <f>IF(N203="",0,IF(N203="優勝",現行XD用点数換算表!$B$6,IF(N203="準優勝",現行XD用点数換算表!$C$6,IF(N203="ベスト4",現行XD用点数換算表!$D$6,IF(N203="ベスト8",現行XD用点数換算表!$E$6,IF(N203="ベスト16",現行XD用点数換算表!$F$6,IF(N203="ベスト32",現行XD用点数換算表!$G$6,"")))))))</f>
        <v>0</v>
      </c>
      <c r="P203" s="12"/>
      <c r="Q203" s="8">
        <f>IF(P203="",0,IF(P203="優勝",現行XD用点数換算表!$B$7,IF(P203="準優勝",現行XD用点数換算表!$C$7,IF(P203="ベスト4",現行XD用点数換算表!$D$7,IF(P203="ベスト8",現行XD用点数換算表!$E$7,現行XD用点数換算表!$F$7)))))</f>
        <v>0</v>
      </c>
      <c r="R203" s="12"/>
      <c r="S203" s="8">
        <f>IF(R203="",0,IF(R203="優勝",現行XD用点数換算表!$B$8,IF(R203="準優勝",現行XD用点数換算表!$C$8,IF(R203="ベスト4",現行XD用点数換算表!$D$8,IF(R203="ベスト8",現行XD用点数換算表!$E$8,現行XD用点数換算表!$F$8)))))</f>
        <v>0</v>
      </c>
      <c r="T203" s="12"/>
      <c r="U203" s="14">
        <f>IF(T203="",0,IF(T203="優勝",現行XD用点数換算表!$B$13,IF(T203="準優勝",現行XD用点数換算表!$C$13,IF(T203="ベスト4",現行XD用点数換算表!$D$13,現行XD用点数換算表!$E$13))))</f>
        <v>0</v>
      </c>
      <c r="V203" s="12"/>
      <c r="W203" s="8">
        <f>IF(V203="",0,IF(V203="優勝",現行XD用点数換算表!$B$14,IF(V203="準優勝",現行XD用点数換算表!$C$14,IF(V203="ベスト4",現行XD用点数換算表!$D$14,現行XD用点数換算表!$E$14))))</f>
        <v>0</v>
      </c>
      <c r="X203" s="12"/>
      <c r="Y203" s="8">
        <f>IF(X203="",0,IF(X203="優勝",[5]現行XD用点数換算表!$B$15,IF(X203="準優勝",[5]現行XD用点数換算表!$C$15,IF(X203="ベスト4",[5]現行XD用点数換算表!$D$15,IF(X203="ベスト8",[5]現行XD用点数換算表!$E$15,IF(X203="ベスト16",[5]現行XD用点数換算表!$F$15,IF(X203="ベスト32",[5]現行XD用点数換算表!$G$15,"")))))))</f>
        <v>0</v>
      </c>
      <c r="Z203" s="12"/>
      <c r="AA203" s="8">
        <f>IF(Z203="",0,IF(Z203="優勝",現行XD用点数換算表!$B$16,IF(Z203="準優勝",現行XD用点数換算表!$C$16,IF(Z203="ベスト4",現行XD用点数換算表!$D$16,IF(Z203="ベスト8",現行XD用点数換算表!$E$16,IF(Z203="ベスト16",現行XD用点数換算表!$F$16,IF(Z203="ベスト32",現行XD用点数換算表!$G$16,"")))))))</f>
        <v>0</v>
      </c>
      <c r="AB203" s="12"/>
      <c r="AC203" s="8">
        <f>IF(AB203="",0,IF(AB203="優勝",現行XD用点数換算表!$B$17,IF(AB203="準優勝",現行XD用点数換算表!$C$17,IF(AB203="ベスト4",現行XD用点数換算表!$D$17,IF(AB203="ベスト8",現行XD用点数換算表!$E$17,IF(AB203="ベスト16",現行XD用点数換算表!$F$17,IF(AB203="ベスト32",現行XD用点数換算表!$G$17,"")))))))</f>
        <v>0</v>
      </c>
      <c r="AD203" s="12"/>
      <c r="AE203" s="8">
        <f>IF(AD203="",0,IF(AD203="優勝",現行XD用点数換算表!$B$18,IF(AD203="準優勝",現行XD用点数換算表!$C$18,IF(AD203="ベスト4",現行XD用点数換算表!$D$18,IF(AD203="ベスト8",現行XD用点数換算表!$E$18,現行XD用点数換算表!$F$18)))))</f>
        <v>0</v>
      </c>
      <c r="AF203" s="12"/>
      <c r="AG203" s="8">
        <f>IF(AF203="",0,IF(AF203="優勝",現行XD用点数換算表!$B$19,IF(AF203="準優勝",現行XD用点数換算表!$C$19,IF(AF203="ベスト4",現行XD用点数換算表!$D$19,IF(AF203="ベスト8",現行XD用点数換算表!$E$19,現行XD用点数換算表!$F$19)))))</f>
        <v>0</v>
      </c>
      <c r="AH203" s="8">
        <f t="shared" si="6"/>
        <v>0</v>
      </c>
    </row>
    <row r="204" spans="1:34" ht="15" customHeight="1" x14ac:dyDescent="0.55000000000000004">
      <c r="A204" s="12"/>
      <c r="B204" s="12"/>
      <c r="C204" s="12"/>
      <c r="D204" s="12"/>
      <c r="E204" s="12"/>
      <c r="F204" s="12"/>
      <c r="G204" s="13">
        <f>IF(F204="",0,IF(F204="優勝",現行XD用点数換算表!$B$2,IF(F204="準優勝",現行XD用点数換算表!$C$2,IF(F204="ベスト4",現行XD用点数換算表!$D$2,現行XD用点数換算表!$E$2))))</f>
        <v>0</v>
      </c>
      <c r="H204" s="12"/>
      <c r="I204" s="8">
        <f>IF(H204="",0,IF(H204="優勝",現行XD用点数換算表!$B$3,IF(H204="準優勝",現行XD用点数換算表!$C$3,IF(H204="ベスト4",現行XD用点数換算表!$D$3,現行XD用点数換算表!$E$3))))</f>
        <v>0</v>
      </c>
      <c r="J204" s="12"/>
      <c r="K204" s="8">
        <f>IF(J204="",0,IF(J204="優勝",[5]現行XD用点数換算表!$B$4,IF(J204="準優勝",[5]現行XD用点数換算表!$C$4,IF(J204="ベスト4",[5]現行XD用点数換算表!$D$4,IF(J204="ベスト8",[5]現行XD用点数換算表!$E$4,IF(J204="ベスト16",[5]現行XD用点数換算表!$F$4,IF(J204="ベスト32",[5]現行XD用点数換算表!$G$4,"")))))))</f>
        <v>0</v>
      </c>
      <c r="L204" s="12"/>
      <c r="M204" s="8">
        <f>IF(L204="",0,IF(L204="優勝",現行XD用点数換算表!$B$5,IF(L204="準優勝",現行XD用点数換算表!$C$5,IF(L204="ベスト4",現行XD用点数換算表!$D$5,IF(L204="ベスト8",現行XD用点数換算表!$E$5,IF(L204="ベスト16",現行XD用点数換算表!$F$5,IF(L204="ベスト32",現行XD用点数換算表!$G$5,"")))))))</f>
        <v>0</v>
      </c>
      <c r="N204" s="12"/>
      <c r="O204" s="8">
        <f>IF(N204="",0,IF(N204="優勝",現行XD用点数換算表!$B$6,IF(N204="準優勝",現行XD用点数換算表!$C$6,IF(N204="ベスト4",現行XD用点数換算表!$D$6,IF(N204="ベスト8",現行XD用点数換算表!$E$6,IF(N204="ベスト16",現行XD用点数換算表!$F$6,IF(N204="ベスト32",現行XD用点数換算表!$G$6,"")))))))</f>
        <v>0</v>
      </c>
      <c r="P204" s="12"/>
      <c r="Q204" s="8">
        <f>IF(P204="",0,IF(P204="優勝",現行XD用点数換算表!$B$7,IF(P204="準優勝",現行XD用点数換算表!$C$7,IF(P204="ベスト4",現行XD用点数換算表!$D$7,IF(P204="ベスト8",現行XD用点数換算表!$E$7,現行XD用点数換算表!$F$7)))))</f>
        <v>0</v>
      </c>
      <c r="R204" s="12"/>
      <c r="S204" s="8">
        <f>IF(R204="",0,IF(R204="優勝",現行XD用点数換算表!$B$8,IF(R204="準優勝",現行XD用点数換算表!$C$8,IF(R204="ベスト4",現行XD用点数換算表!$D$8,IF(R204="ベスト8",現行XD用点数換算表!$E$8,現行XD用点数換算表!$F$8)))))</f>
        <v>0</v>
      </c>
      <c r="T204" s="12"/>
      <c r="U204" s="14">
        <f>IF(T204="",0,IF(T204="優勝",現行XD用点数換算表!$B$13,IF(T204="準優勝",現行XD用点数換算表!$C$13,IF(T204="ベスト4",現行XD用点数換算表!$D$13,現行XD用点数換算表!$E$13))))</f>
        <v>0</v>
      </c>
      <c r="V204" s="12"/>
      <c r="W204" s="8">
        <f>IF(V204="",0,IF(V204="優勝",現行XD用点数換算表!$B$14,IF(V204="準優勝",現行XD用点数換算表!$C$14,IF(V204="ベスト4",現行XD用点数換算表!$D$14,現行XD用点数換算表!$E$14))))</f>
        <v>0</v>
      </c>
      <c r="X204" s="12"/>
      <c r="Y204" s="8">
        <f>IF(X204="",0,IF(X204="優勝",[5]現行XD用点数換算表!$B$15,IF(X204="準優勝",[5]現行XD用点数換算表!$C$15,IF(X204="ベスト4",[5]現行XD用点数換算表!$D$15,IF(X204="ベスト8",[5]現行XD用点数換算表!$E$15,IF(X204="ベスト16",[5]現行XD用点数換算表!$F$15,IF(X204="ベスト32",[5]現行XD用点数換算表!$G$15,"")))))))</f>
        <v>0</v>
      </c>
      <c r="Z204" s="12"/>
      <c r="AA204" s="8">
        <f>IF(Z204="",0,IF(Z204="優勝",現行XD用点数換算表!$B$16,IF(Z204="準優勝",現行XD用点数換算表!$C$16,IF(Z204="ベスト4",現行XD用点数換算表!$D$16,IF(Z204="ベスト8",現行XD用点数換算表!$E$16,IF(Z204="ベスト16",現行XD用点数換算表!$F$16,IF(Z204="ベスト32",現行XD用点数換算表!$G$16,"")))))))</f>
        <v>0</v>
      </c>
      <c r="AB204" s="12"/>
      <c r="AC204" s="8">
        <f>IF(AB204="",0,IF(AB204="優勝",現行XD用点数換算表!$B$17,IF(AB204="準優勝",現行XD用点数換算表!$C$17,IF(AB204="ベスト4",現行XD用点数換算表!$D$17,IF(AB204="ベスト8",現行XD用点数換算表!$E$17,IF(AB204="ベスト16",現行XD用点数換算表!$F$17,IF(AB204="ベスト32",現行XD用点数換算表!$G$17,"")))))))</f>
        <v>0</v>
      </c>
      <c r="AD204" s="12"/>
      <c r="AE204" s="8">
        <f>IF(AD204="",0,IF(AD204="優勝",現行XD用点数換算表!$B$18,IF(AD204="準優勝",現行XD用点数換算表!$C$18,IF(AD204="ベスト4",現行XD用点数換算表!$D$18,IF(AD204="ベスト8",現行XD用点数換算表!$E$18,現行XD用点数換算表!$F$18)))))</f>
        <v>0</v>
      </c>
      <c r="AF204" s="12"/>
      <c r="AG204" s="8">
        <f>IF(AF204="",0,IF(AF204="優勝",現行XD用点数換算表!$B$19,IF(AF204="準優勝",現行XD用点数換算表!$C$19,IF(AF204="ベスト4",現行XD用点数換算表!$D$19,IF(AF204="ベスト8",現行XD用点数換算表!$E$19,現行XD用点数換算表!$F$19)))))</f>
        <v>0</v>
      </c>
      <c r="AH204" s="8">
        <f t="shared" si="6"/>
        <v>0</v>
      </c>
    </row>
    <row r="205" spans="1:34" ht="15" customHeight="1" x14ac:dyDescent="0.55000000000000004">
      <c r="A205" s="12"/>
      <c r="B205" s="12"/>
      <c r="C205" s="12"/>
      <c r="D205" s="12"/>
      <c r="E205" s="12"/>
      <c r="F205" s="12"/>
      <c r="G205" s="13">
        <f>IF(F205="",0,IF(F205="優勝",現行XD用点数換算表!$B$2,IF(F205="準優勝",現行XD用点数換算表!$C$2,IF(F205="ベスト4",現行XD用点数換算表!$D$2,現行XD用点数換算表!$E$2))))</f>
        <v>0</v>
      </c>
      <c r="H205" s="12"/>
      <c r="I205" s="8">
        <f>IF(H205="",0,IF(H205="優勝",現行XD用点数換算表!$B$3,IF(H205="準優勝",現行XD用点数換算表!$C$3,IF(H205="ベスト4",現行XD用点数換算表!$D$3,現行XD用点数換算表!$E$3))))</f>
        <v>0</v>
      </c>
      <c r="J205" s="12"/>
      <c r="K205" s="8">
        <f>IF(J205="",0,IF(J205="優勝",[5]現行XD用点数換算表!$B$4,IF(J205="準優勝",[5]現行XD用点数換算表!$C$4,IF(J205="ベスト4",[5]現行XD用点数換算表!$D$4,IF(J205="ベスト8",[5]現行XD用点数換算表!$E$4,IF(J205="ベスト16",[5]現行XD用点数換算表!$F$4,IF(J205="ベスト32",[5]現行XD用点数換算表!$G$4,"")))))))</f>
        <v>0</v>
      </c>
      <c r="L205" s="12"/>
      <c r="M205" s="8">
        <f>IF(L205="",0,IF(L205="優勝",現行XD用点数換算表!$B$5,IF(L205="準優勝",現行XD用点数換算表!$C$5,IF(L205="ベスト4",現行XD用点数換算表!$D$5,IF(L205="ベスト8",現行XD用点数換算表!$E$5,IF(L205="ベスト16",現行XD用点数換算表!$F$5,IF(L205="ベスト32",現行XD用点数換算表!$G$5,"")))))))</f>
        <v>0</v>
      </c>
      <c r="N205" s="12"/>
      <c r="O205" s="8">
        <f>IF(N205="",0,IF(N205="優勝",現行XD用点数換算表!$B$6,IF(N205="準優勝",現行XD用点数換算表!$C$6,IF(N205="ベスト4",現行XD用点数換算表!$D$6,IF(N205="ベスト8",現行XD用点数換算表!$E$6,IF(N205="ベスト16",現行XD用点数換算表!$F$6,IF(N205="ベスト32",現行XD用点数換算表!$G$6,"")))))))</f>
        <v>0</v>
      </c>
      <c r="P205" s="12"/>
      <c r="Q205" s="8">
        <f>IF(P205="",0,IF(P205="優勝",現行XD用点数換算表!$B$7,IF(P205="準優勝",現行XD用点数換算表!$C$7,IF(P205="ベスト4",現行XD用点数換算表!$D$7,IF(P205="ベスト8",現行XD用点数換算表!$E$7,現行XD用点数換算表!$F$7)))))</f>
        <v>0</v>
      </c>
      <c r="R205" s="12"/>
      <c r="S205" s="8">
        <f>IF(R205="",0,IF(R205="優勝",現行XD用点数換算表!$B$8,IF(R205="準優勝",現行XD用点数換算表!$C$8,IF(R205="ベスト4",現行XD用点数換算表!$D$8,IF(R205="ベスト8",現行XD用点数換算表!$E$8,現行XD用点数換算表!$F$8)))))</f>
        <v>0</v>
      </c>
      <c r="T205" s="12"/>
      <c r="U205" s="14">
        <f>IF(T205="",0,IF(T205="優勝",現行XD用点数換算表!$B$13,IF(T205="準優勝",現行XD用点数換算表!$C$13,IF(T205="ベスト4",現行XD用点数換算表!$D$13,現行XD用点数換算表!$E$13))))</f>
        <v>0</v>
      </c>
      <c r="V205" s="12"/>
      <c r="W205" s="8">
        <f>IF(V205="",0,IF(V205="優勝",現行XD用点数換算表!$B$14,IF(V205="準優勝",現行XD用点数換算表!$C$14,IF(V205="ベスト4",現行XD用点数換算表!$D$14,現行XD用点数換算表!$E$14))))</f>
        <v>0</v>
      </c>
      <c r="X205" s="12"/>
      <c r="Y205" s="8">
        <f>IF(X205="",0,IF(X205="優勝",[5]現行XD用点数換算表!$B$15,IF(X205="準優勝",[5]現行XD用点数換算表!$C$15,IF(X205="ベスト4",[5]現行XD用点数換算表!$D$15,IF(X205="ベスト8",[5]現行XD用点数換算表!$E$15,IF(X205="ベスト16",[5]現行XD用点数換算表!$F$15,IF(X205="ベスト32",[5]現行XD用点数換算表!$G$15,"")))))))</f>
        <v>0</v>
      </c>
      <c r="Z205" s="12"/>
      <c r="AA205" s="8">
        <f>IF(Z205="",0,IF(Z205="優勝",現行XD用点数換算表!$B$16,IF(Z205="準優勝",現行XD用点数換算表!$C$16,IF(Z205="ベスト4",現行XD用点数換算表!$D$16,IF(Z205="ベスト8",現行XD用点数換算表!$E$16,IF(Z205="ベスト16",現行XD用点数換算表!$F$16,IF(Z205="ベスト32",現行XD用点数換算表!$G$16,"")))))))</f>
        <v>0</v>
      </c>
      <c r="AB205" s="12"/>
      <c r="AC205" s="8">
        <f>IF(AB205="",0,IF(AB205="優勝",現行XD用点数換算表!$B$17,IF(AB205="準優勝",現行XD用点数換算表!$C$17,IF(AB205="ベスト4",現行XD用点数換算表!$D$17,IF(AB205="ベスト8",現行XD用点数換算表!$E$17,IF(AB205="ベスト16",現行XD用点数換算表!$F$17,IF(AB205="ベスト32",現行XD用点数換算表!$G$17,"")))))))</f>
        <v>0</v>
      </c>
      <c r="AD205" s="12"/>
      <c r="AE205" s="8">
        <f>IF(AD205="",0,IF(AD205="優勝",現行XD用点数換算表!$B$18,IF(AD205="準優勝",現行XD用点数換算表!$C$18,IF(AD205="ベスト4",現行XD用点数換算表!$D$18,IF(AD205="ベスト8",現行XD用点数換算表!$E$18,現行XD用点数換算表!$F$18)))))</f>
        <v>0</v>
      </c>
      <c r="AF205" s="12"/>
      <c r="AG205" s="8">
        <f>IF(AF205="",0,IF(AF205="優勝",現行XD用点数換算表!$B$19,IF(AF205="準優勝",現行XD用点数換算表!$C$19,IF(AF205="ベスト4",現行XD用点数換算表!$D$19,IF(AF205="ベスト8",現行XD用点数換算表!$E$19,現行XD用点数換算表!$F$19)))))</f>
        <v>0</v>
      </c>
      <c r="AH205" s="8">
        <f t="shared" si="6"/>
        <v>0</v>
      </c>
    </row>
    <row r="206" spans="1:34" ht="15" customHeight="1" x14ac:dyDescent="0.55000000000000004">
      <c r="A206" s="12"/>
      <c r="B206" s="12"/>
      <c r="C206" s="12"/>
      <c r="D206" s="12"/>
      <c r="E206" s="12"/>
      <c r="F206" s="12"/>
      <c r="G206" s="13">
        <f>IF(F206="",0,IF(F206="優勝",現行XD用点数換算表!$B$2,IF(F206="準優勝",現行XD用点数換算表!$C$2,IF(F206="ベスト4",現行XD用点数換算表!$D$2,現行XD用点数換算表!$E$2))))</f>
        <v>0</v>
      </c>
      <c r="H206" s="12"/>
      <c r="I206" s="8">
        <f>IF(H206="",0,IF(H206="優勝",現行XD用点数換算表!$B$3,IF(H206="準優勝",現行XD用点数換算表!$C$3,IF(H206="ベスト4",現行XD用点数換算表!$D$3,現行XD用点数換算表!$E$3))))</f>
        <v>0</v>
      </c>
      <c r="J206" s="12"/>
      <c r="K206" s="8">
        <f>IF(J206="",0,IF(J206="優勝",[5]現行XD用点数換算表!$B$4,IF(J206="準優勝",[5]現行XD用点数換算表!$C$4,IF(J206="ベスト4",[5]現行XD用点数換算表!$D$4,IF(J206="ベスト8",[5]現行XD用点数換算表!$E$4,IF(J206="ベスト16",[5]現行XD用点数換算表!$F$4,IF(J206="ベスト32",[5]現行XD用点数換算表!$G$4,"")))))))</f>
        <v>0</v>
      </c>
      <c r="L206" s="12"/>
      <c r="M206" s="8">
        <f>IF(L206="",0,IF(L206="優勝",現行XD用点数換算表!$B$5,IF(L206="準優勝",現行XD用点数換算表!$C$5,IF(L206="ベスト4",現行XD用点数換算表!$D$5,IF(L206="ベスト8",現行XD用点数換算表!$E$5,IF(L206="ベスト16",現行XD用点数換算表!$F$5,IF(L206="ベスト32",現行XD用点数換算表!$G$5,"")))))))</f>
        <v>0</v>
      </c>
      <c r="N206" s="12"/>
      <c r="O206" s="8">
        <f>IF(N206="",0,IF(N206="優勝",現行XD用点数換算表!$B$6,IF(N206="準優勝",現行XD用点数換算表!$C$6,IF(N206="ベスト4",現行XD用点数換算表!$D$6,IF(N206="ベスト8",現行XD用点数換算表!$E$6,IF(N206="ベスト16",現行XD用点数換算表!$F$6,IF(N206="ベスト32",現行XD用点数換算表!$G$6,"")))))))</f>
        <v>0</v>
      </c>
      <c r="P206" s="12"/>
      <c r="Q206" s="8">
        <f>IF(P206="",0,IF(P206="優勝",現行XD用点数換算表!$B$7,IF(P206="準優勝",現行XD用点数換算表!$C$7,IF(P206="ベスト4",現行XD用点数換算表!$D$7,IF(P206="ベスト8",現行XD用点数換算表!$E$7,現行XD用点数換算表!$F$7)))))</f>
        <v>0</v>
      </c>
      <c r="R206" s="12"/>
      <c r="S206" s="8">
        <f>IF(R206="",0,IF(R206="優勝",現行XD用点数換算表!$B$8,IF(R206="準優勝",現行XD用点数換算表!$C$8,IF(R206="ベスト4",現行XD用点数換算表!$D$8,IF(R206="ベスト8",現行XD用点数換算表!$E$8,現行XD用点数換算表!$F$8)))))</f>
        <v>0</v>
      </c>
      <c r="T206" s="12"/>
      <c r="U206" s="14">
        <f>IF(T206="",0,IF(T206="優勝",現行XD用点数換算表!$B$13,IF(T206="準優勝",現行XD用点数換算表!$C$13,IF(T206="ベスト4",現行XD用点数換算表!$D$13,現行XD用点数換算表!$E$13))))</f>
        <v>0</v>
      </c>
      <c r="V206" s="12"/>
      <c r="W206" s="8">
        <f>IF(V206="",0,IF(V206="優勝",現行XD用点数換算表!$B$14,IF(V206="準優勝",現行XD用点数換算表!$C$14,IF(V206="ベスト4",現行XD用点数換算表!$D$14,現行XD用点数換算表!$E$14))))</f>
        <v>0</v>
      </c>
      <c r="X206" s="12"/>
      <c r="Y206" s="8">
        <f>IF(X206="",0,IF(X206="優勝",[5]現行XD用点数換算表!$B$15,IF(X206="準優勝",[5]現行XD用点数換算表!$C$15,IF(X206="ベスト4",[5]現行XD用点数換算表!$D$15,IF(X206="ベスト8",[5]現行XD用点数換算表!$E$15,IF(X206="ベスト16",[5]現行XD用点数換算表!$F$15,IF(X206="ベスト32",[5]現行XD用点数換算表!$G$15,"")))))))</f>
        <v>0</v>
      </c>
      <c r="Z206" s="12"/>
      <c r="AA206" s="8">
        <f>IF(Z206="",0,IF(Z206="優勝",現行XD用点数換算表!$B$16,IF(Z206="準優勝",現行XD用点数換算表!$C$16,IF(Z206="ベスト4",現行XD用点数換算表!$D$16,IF(Z206="ベスト8",現行XD用点数換算表!$E$16,IF(Z206="ベスト16",現行XD用点数換算表!$F$16,IF(Z206="ベスト32",現行XD用点数換算表!$G$16,"")))))))</f>
        <v>0</v>
      </c>
      <c r="AB206" s="12"/>
      <c r="AC206" s="8">
        <f>IF(AB206="",0,IF(AB206="優勝",現行XD用点数換算表!$B$17,IF(AB206="準優勝",現行XD用点数換算表!$C$17,IF(AB206="ベスト4",現行XD用点数換算表!$D$17,IF(AB206="ベスト8",現行XD用点数換算表!$E$17,IF(AB206="ベスト16",現行XD用点数換算表!$F$17,IF(AB206="ベスト32",現行XD用点数換算表!$G$17,"")))))))</f>
        <v>0</v>
      </c>
      <c r="AD206" s="12"/>
      <c r="AE206" s="8">
        <f>IF(AD206="",0,IF(AD206="優勝",現行XD用点数換算表!$B$18,IF(AD206="準優勝",現行XD用点数換算表!$C$18,IF(AD206="ベスト4",現行XD用点数換算表!$D$18,IF(AD206="ベスト8",現行XD用点数換算表!$E$18,現行XD用点数換算表!$F$18)))))</f>
        <v>0</v>
      </c>
      <c r="AF206" s="12"/>
      <c r="AG206" s="8">
        <f>IF(AF206="",0,IF(AF206="優勝",現行XD用点数換算表!$B$19,IF(AF206="準優勝",現行XD用点数換算表!$C$19,IF(AF206="ベスト4",現行XD用点数換算表!$D$19,IF(AF206="ベスト8",現行XD用点数換算表!$E$19,現行XD用点数換算表!$F$19)))))</f>
        <v>0</v>
      </c>
      <c r="AH206" s="8">
        <f t="shared" si="6"/>
        <v>0</v>
      </c>
    </row>
    <row r="207" spans="1:34" ht="15" customHeight="1" x14ac:dyDescent="0.55000000000000004">
      <c r="A207" s="12"/>
      <c r="B207" s="12"/>
      <c r="C207" s="12"/>
      <c r="D207" s="12"/>
      <c r="E207" s="12"/>
      <c r="F207" s="12"/>
      <c r="G207" s="13">
        <f>IF(F207="",0,IF(F207="優勝",現行XD用点数換算表!$B$2,IF(F207="準優勝",現行XD用点数換算表!$C$2,IF(F207="ベスト4",現行XD用点数換算表!$D$2,現行XD用点数換算表!$E$2))))</f>
        <v>0</v>
      </c>
      <c r="H207" s="12"/>
      <c r="I207" s="8">
        <f>IF(H207="",0,IF(H207="優勝",現行XD用点数換算表!$B$3,IF(H207="準優勝",現行XD用点数換算表!$C$3,IF(H207="ベスト4",現行XD用点数換算表!$D$3,現行XD用点数換算表!$E$3))))</f>
        <v>0</v>
      </c>
      <c r="J207" s="12"/>
      <c r="K207" s="8">
        <f>IF(J207="",0,IF(J207="優勝",[5]現行XD用点数換算表!$B$4,IF(J207="準優勝",[5]現行XD用点数換算表!$C$4,IF(J207="ベスト4",[5]現行XD用点数換算表!$D$4,IF(J207="ベスト8",[5]現行XD用点数換算表!$E$4,IF(J207="ベスト16",[5]現行XD用点数換算表!$F$4,IF(J207="ベスト32",[5]現行XD用点数換算表!$G$4,"")))))))</f>
        <v>0</v>
      </c>
      <c r="L207" s="12"/>
      <c r="M207" s="8">
        <f>IF(L207="",0,IF(L207="優勝",現行XD用点数換算表!$B$5,IF(L207="準優勝",現行XD用点数換算表!$C$5,IF(L207="ベスト4",現行XD用点数換算表!$D$5,IF(L207="ベスト8",現行XD用点数換算表!$E$5,IF(L207="ベスト16",現行XD用点数換算表!$F$5,IF(L207="ベスト32",現行XD用点数換算表!$G$5,"")))))))</f>
        <v>0</v>
      </c>
      <c r="N207" s="12"/>
      <c r="O207" s="8">
        <f>IF(N207="",0,IF(N207="優勝",現行XD用点数換算表!$B$6,IF(N207="準優勝",現行XD用点数換算表!$C$6,IF(N207="ベスト4",現行XD用点数換算表!$D$6,IF(N207="ベスト8",現行XD用点数換算表!$E$6,IF(N207="ベスト16",現行XD用点数換算表!$F$6,IF(N207="ベスト32",現行XD用点数換算表!$G$6,"")))))))</f>
        <v>0</v>
      </c>
      <c r="P207" s="12"/>
      <c r="Q207" s="8">
        <f>IF(P207="",0,IF(P207="優勝",現行XD用点数換算表!$B$7,IF(P207="準優勝",現行XD用点数換算表!$C$7,IF(P207="ベスト4",現行XD用点数換算表!$D$7,IF(P207="ベスト8",現行XD用点数換算表!$E$7,現行XD用点数換算表!$F$7)))))</f>
        <v>0</v>
      </c>
      <c r="R207" s="12"/>
      <c r="S207" s="8">
        <f>IF(R207="",0,IF(R207="優勝",現行XD用点数換算表!$B$8,IF(R207="準優勝",現行XD用点数換算表!$C$8,IF(R207="ベスト4",現行XD用点数換算表!$D$8,IF(R207="ベスト8",現行XD用点数換算表!$E$8,現行XD用点数換算表!$F$8)))))</f>
        <v>0</v>
      </c>
      <c r="T207" s="12"/>
      <c r="U207" s="14">
        <f>IF(T207="",0,IF(T207="優勝",現行XD用点数換算表!$B$13,IF(T207="準優勝",現行XD用点数換算表!$C$13,IF(T207="ベスト4",現行XD用点数換算表!$D$13,現行XD用点数換算表!$E$13))))</f>
        <v>0</v>
      </c>
      <c r="V207" s="12"/>
      <c r="W207" s="8">
        <f>IF(V207="",0,IF(V207="優勝",現行XD用点数換算表!$B$14,IF(V207="準優勝",現行XD用点数換算表!$C$14,IF(V207="ベスト4",現行XD用点数換算表!$D$14,現行XD用点数換算表!$E$14))))</f>
        <v>0</v>
      </c>
      <c r="X207" s="12"/>
      <c r="Y207" s="8">
        <f>IF(X207="",0,IF(X207="優勝",[5]現行XD用点数換算表!$B$15,IF(X207="準優勝",[5]現行XD用点数換算表!$C$15,IF(X207="ベスト4",[5]現行XD用点数換算表!$D$15,IF(X207="ベスト8",[5]現行XD用点数換算表!$E$15,IF(X207="ベスト16",[5]現行XD用点数換算表!$F$15,IF(X207="ベスト32",[5]現行XD用点数換算表!$G$15,"")))))))</f>
        <v>0</v>
      </c>
      <c r="Z207" s="12"/>
      <c r="AA207" s="8">
        <f>IF(Z207="",0,IF(Z207="優勝",現行XD用点数換算表!$B$16,IF(Z207="準優勝",現行XD用点数換算表!$C$16,IF(Z207="ベスト4",現行XD用点数換算表!$D$16,IF(Z207="ベスト8",現行XD用点数換算表!$E$16,IF(Z207="ベスト16",現行XD用点数換算表!$F$16,IF(Z207="ベスト32",現行XD用点数換算表!$G$16,"")))))))</f>
        <v>0</v>
      </c>
      <c r="AB207" s="12"/>
      <c r="AC207" s="8">
        <f>IF(AB207="",0,IF(AB207="優勝",現行XD用点数換算表!$B$17,IF(AB207="準優勝",現行XD用点数換算表!$C$17,IF(AB207="ベスト4",現行XD用点数換算表!$D$17,IF(AB207="ベスト8",現行XD用点数換算表!$E$17,IF(AB207="ベスト16",現行XD用点数換算表!$F$17,IF(AB207="ベスト32",現行XD用点数換算表!$G$17,"")))))))</f>
        <v>0</v>
      </c>
      <c r="AD207" s="12"/>
      <c r="AE207" s="8">
        <f>IF(AD207="",0,IF(AD207="優勝",現行XD用点数換算表!$B$18,IF(AD207="準優勝",現行XD用点数換算表!$C$18,IF(AD207="ベスト4",現行XD用点数換算表!$D$18,IF(AD207="ベスト8",現行XD用点数換算表!$E$18,現行XD用点数換算表!$F$18)))))</f>
        <v>0</v>
      </c>
      <c r="AF207" s="12"/>
      <c r="AG207" s="8">
        <f>IF(AF207="",0,IF(AF207="優勝",現行XD用点数換算表!$B$19,IF(AF207="準優勝",現行XD用点数換算表!$C$19,IF(AF207="ベスト4",現行XD用点数換算表!$D$19,IF(AF207="ベスト8",現行XD用点数換算表!$E$19,現行XD用点数換算表!$F$19)))))</f>
        <v>0</v>
      </c>
      <c r="AH207" s="8">
        <f t="shared" si="6"/>
        <v>0</v>
      </c>
    </row>
    <row r="208" spans="1:34" ht="15" customHeight="1" x14ac:dyDescent="0.55000000000000004">
      <c r="A208" s="12"/>
      <c r="B208" s="12"/>
      <c r="C208" s="12"/>
      <c r="D208" s="12"/>
      <c r="E208" s="12"/>
      <c r="F208" s="12"/>
      <c r="G208" s="13">
        <f>IF(F208="",0,IF(F208="優勝",現行XD用点数換算表!$B$2,IF(F208="準優勝",現行XD用点数換算表!$C$2,IF(F208="ベスト4",現行XD用点数換算表!$D$2,現行XD用点数換算表!$E$2))))</f>
        <v>0</v>
      </c>
      <c r="H208" s="12"/>
      <c r="I208" s="8">
        <f>IF(H208="",0,IF(H208="優勝",現行XD用点数換算表!$B$3,IF(H208="準優勝",現行XD用点数換算表!$C$3,IF(H208="ベスト4",現行XD用点数換算表!$D$3,現行XD用点数換算表!$E$3))))</f>
        <v>0</v>
      </c>
      <c r="J208" s="12"/>
      <c r="K208" s="8">
        <f>IF(J208="",0,IF(J208="優勝",[5]現行XD用点数換算表!$B$4,IF(J208="準優勝",[5]現行XD用点数換算表!$C$4,IF(J208="ベスト4",[5]現行XD用点数換算表!$D$4,IF(J208="ベスト8",[5]現行XD用点数換算表!$E$4,IF(J208="ベスト16",[5]現行XD用点数換算表!$F$4,IF(J208="ベスト32",[5]現行XD用点数換算表!$G$4,"")))))))</f>
        <v>0</v>
      </c>
      <c r="L208" s="12"/>
      <c r="M208" s="8">
        <f>IF(L208="",0,IF(L208="優勝",現行XD用点数換算表!$B$5,IF(L208="準優勝",現行XD用点数換算表!$C$5,IF(L208="ベスト4",現行XD用点数換算表!$D$5,IF(L208="ベスト8",現行XD用点数換算表!$E$5,IF(L208="ベスト16",現行XD用点数換算表!$F$5,IF(L208="ベスト32",現行XD用点数換算表!$G$5,"")))))))</f>
        <v>0</v>
      </c>
      <c r="N208" s="12"/>
      <c r="O208" s="8">
        <f>IF(N208="",0,IF(N208="優勝",現行XD用点数換算表!$B$6,IF(N208="準優勝",現行XD用点数換算表!$C$6,IF(N208="ベスト4",現行XD用点数換算表!$D$6,IF(N208="ベスト8",現行XD用点数換算表!$E$6,IF(N208="ベスト16",現行XD用点数換算表!$F$6,IF(N208="ベスト32",現行XD用点数換算表!$G$6,"")))))))</f>
        <v>0</v>
      </c>
      <c r="P208" s="12"/>
      <c r="Q208" s="8">
        <f>IF(P208="",0,IF(P208="優勝",現行XD用点数換算表!$B$7,IF(P208="準優勝",現行XD用点数換算表!$C$7,IF(P208="ベスト4",現行XD用点数換算表!$D$7,IF(P208="ベスト8",現行XD用点数換算表!$E$7,現行XD用点数換算表!$F$7)))))</f>
        <v>0</v>
      </c>
      <c r="R208" s="12"/>
      <c r="S208" s="8">
        <f>IF(R208="",0,IF(R208="優勝",現行XD用点数換算表!$B$8,IF(R208="準優勝",現行XD用点数換算表!$C$8,IF(R208="ベスト4",現行XD用点数換算表!$D$8,IF(R208="ベスト8",現行XD用点数換算表!$E$8,現行XD用点数換算表!$F$8)))))</f>
        <v>0</v>
      </c>
      <c r="T208" s="12"/>
      <c r="U208" s="14">
        <f>IF(T208="",0,IF(T208="優勝",現行XD用点数換算表!$B$13,IF(T208="準優勝",現行XD用点数換算表!$C$13,IF(T208="ベスト4",現行XD用点数換算表!$D$13,現行XD用点数換算表!$E$13))))</f>
        <v>0</v>
      </c>
      <c r="V208" s="12"/>
      <c r="W208" s="8">
        <f>IF(V208="",0,IF(V208="優勝",現行XD用点数換算表!$B$14,IF(V208="準優勝",現行XD用点数換算表!$C$14,IF(V208="ベスト4",現行XD用点数換算表!$D$14,現行XD用点数換算表!$E$14))))</f>
        <v>0</v>
      </c>
      <c r="X208" s="12"/>
      <c r="Y208" s="8">
        <f>IF(X208="",0,IF(X208="優勝",[5]現行XD用点数換算表!$B$15,IF(X208="準優勝",[5]現行XD用点数換算表!$C$15,IF(X208="ベスト4",[5]現行XD用点数換算表!$D$15,IF(X208="ベスト8",[5]現行XD用点数換算表!$E$15,IF(X208="ベスト16",[5]現行XD用点数換算表!$F$15,IF(X208="ベスト32",[5]現行XD用点数換算表!$G$15,"")))))))</f>
        <v>0</v>
      </c>
      <c r="Z208" s="12"/>
      <c r="AA208" s="8">
        <f>IF(Z208="",0,IF(Z208="優勝",現行XD用点数換算表!$B$16,IF(Z208="準優勝",現行XD用点数換算表!$C$16,IF(Z208="ベスト4",現行XD用点数換算表!$D$16,IF(Z208="ベスト8",現行XD用点数換算表!$E$16,IF(Z208="ベスト16",現行XD用点数換算表!$F$16,IF(Z208="ベスト32",現行XD用点数換算表!$G$16,"")))))))</f>
        <v>0</v>
      </c>
      <c r="AB208" s="12"/>
      <c r="AC208" s="8">
        <f>IF(AB208="",0,IF(AB208="優勝",現行XD用点数換算表!$B$17,IF(AB208="準優勝",現行XD用点数換算表!$C$17,IF(AB208="ベスト4",現行XD用点数換算表!$D$17,IF(AB208="ベスト8",現行XD用点数換算表!$E$17,IF(AB208="ベスト16",現行XD用点数換算表!$F$17,IF(AB208="ベスト32",現行XD用点数換算表!$G$17,"")))))))</f>
        <v>0</v>
      </c>
      <c r="AD208" s="12"/>
      <c r="AE208" s="8">
        <f>IF(AD208="",0,IF(AD208="優勝",現行XD用点数換算表!$B$18,IF(AD208="準優勝",現行XD用点数換算表!$C$18,IF(AD208="ベスト4",現行XD用点数換算表!$D$18,IF(AD208="ベスト8",現行XD用点数換算表!$E$18,現行XD用点数換算表!$F$18)))))</f>
        <v>0</v>
      </c>
      <c r="AF208" s="12"/>
      <c r="AG208" s="8">
        <f>IF(AF208="",0,IF(AF208="優勝",現行XD用点数換算表!$B$19,IF(AF208="準優勝",現行XD用点数換算表!$C$19,IF(AF208="ベスト4",現行XD用点数換算表!$D$19,IF(AF208="ベスト8",現行XD用点数換算表!$E$19,現行XD用点数換算表!$F$19)))))</f>
        <v>0</v>
      </c>
      <c r="AH208" s="8">
        <f t="shared" si="6"/>
        <v>0</v>
      </c>
    </row>
    <row r="209" spans="1:34" ht="15" customHeight="1" x14ac:dyDescent="0.55000000000000004">
      <c r="A209" s="12"/>
      <c r="B209" s="12"/>
      <c r="C209" s="12"/>
      <c r="D209" s="12"/>
      <c r="E209" s="12"/>
      <c r="F209" s="12"/>
      <c r="G209" s="13">
        <f>IF(F209="",0,IF(F209="優勝",現行XD用点数換算表!$B$2,IF(F209="準優勝",現行XD用点数換算表!$C$2,IF(F209="ベスト4",現行XD用点数換算表!$D$2,現行XD用点数換算表!$E$2))))</f>
        <v>0</v>
      </c>
      <c r="H209" s="12"/>
      <c r="I209" s="8">
        <f>IF(H209="",0,IF(H209="優勝",現行XD用点数換算表!$B$3,IF(H209="準優勝",現行XD用点数換算表!$C$3,IF(H209="ベスト4",現行XD用点数換算表!$D$3,現行XD用点数換算表!$E$3))))</f>
        <v>0</v>
      </c>
      <c r="J209" s="12"/>
      <c r="K209" s="8">
        <f>IF(J209="",0,IF(J209="優勝",[5]現行XD用点数換算表!$B$4,IF(J209="準優勝",[5]現行XD用点数換算表!$C$4,IF(J209="ベスト4",[5]現行XD用点数換算表!$D$4,IF(J209="ベスト8",[5]現行XD用点数換算表!$E$4,IF(J209="ベスト16",[5]現行XD用点数換算表!$F$4,IF(J209="ベスト32",[5]現行XD用点数換算表!$G$4,"")))))))</f>
        <v>0</v>
      </c>
      <c r="L209" s="12"/>
      <c r="M209" s="8">
        <f>IF(L209="",0,IF(L209="優勝",現行XD用点数換算表!$B$5,IF(L209="準優勝",現行XD用点数換算表!$C$5,IF(L209="ベスト4",現行XD用点数換算表!$D$5,IF(L209="ベスト8",現行XD用点数換算表!$E$5,IF(L209="ベスト16",現行XD用点数換算表!$F$5,IF(L209="ベスト32",現行XD用点数換算表!$G$5,"")))))))</f>
        <v>0</v>
      </c>
      <c r="N209" s="12"/>
      <c r="O209" s="8">
        <f>IF(N209="",0,IF(N209="優勝",現行XD用点数換算表!$B$6,IF(N209="準優勝",現行XD用点数換算表!$C$6,IF(N209="ベスト4",現行XD用点数換算表!$D$6,IF(N209="ベスト8",現行XD用点数換算表!$E$6,IF(N209="ベスト16",現行XD用点数換算表!$F$6,IF(N209="ベスト32",現行XD用点数換算表!$G$6,"")))))))</f>
        <v>0</v>
      </c>
      <c r="P209" s="12"/>
      <c r="Q209" s="8">
        <f>IF(P209="",0,IF(P209="優勝",現行XD用点数換算表!$B$7,IF(P209="準優勝",現行XD用点数換算表!$C$7,IF(P209="ベスト4",現行XD用点数換算表!$D$7,IF(P209="ベスト8",現行XD用点数換算表!$E$7,現行XD用点数換算表!$F$7)))))</f>
        <v>0</v>
      </c>
      <c r="R209" s="12"/>
      <c r="S209" s="8">
        <f>IF(R209="",0,IF(R209="優勝",現行XD用点数換算表!$B$8,IF(R209="準優勝",現行XD用点数換算表!$C$8,IF(R209="ベスト4",現行XD用点数換算表!$D$8,IF(R209="ベスト8",現行XD用点数換算表!$E$8,現行XD用点数換算表!$F$8)))))</f>
        <v>0</v>
      </c>
      <c r="T209" s="12"/>
      <c r="U209" s="14">
        <f>IF(T209="",0,IF(T209="優勝",現行XD用点数換算表!$B$13,IF(T209="準優勝",現行XD用点数換算表!$C$13,IF(T209="ベスト4",現行XD用点数換算表!$D$13,現行XD用点数換算表!$E$13))))</f>
        <v>0</v>
      </c>
      <c r="V209" s="12"/>
      <c r="W209" s="8">
        <f>IF(V209="",0,IF(V209="優勝",現行XD用点数換算表!$B$14,IF(V209="準優勝",現行XD用点数換算表!$C$14,IF(V209="ベスト4",現行XD用点数換算表!$D$14,現行XD用点数換算表!$E$14))))</f>
        <v>0</v>
      </c>
      <c r="X209" s="12"/>
      <c r="Y209" s="8">
        <f>IF(X209="",0,IF(X209="優勝",[5]現行XD用点数換算表!$B$15,IF(X209="準優勝",[5]現行XD用点数換算表!$C$15,IF(X209="ベスト4",[5]現行XD用点数換算表!$D$15,IF(X209="ベスト8",[5]現行XD用点数換算表!$E$15,IF(X209="ベスト16",[5]現行XD用点数換算表!$F$15,IF(X209="ベスト32",[5]現行XD用点数換算表!$G$15,"")))))))</f>
        <v>0</v>
      </c>
      <c r="Z209" s="12"/>
      <c r="AA209" s="8">
        <f>IF(Z209="",0,IF(Z209="優勝",現行XD用点数換算表!$B$16,IF(Z209="準優勝",現行XD用点数換算表!$C$16,IF(Z209="ベスト4",現行XD用点数換算表!$D$16,IF(Z209="ベスト8",現行XD用点数換算表!$E$16,IF(Z209="ベスト16",現行XD用点数換算表!$F$16,IF(Z209="ベスト32",現行XD用点数換算表!$G$16,"")))))))</f>
        <v>0</v>
      </c>
      <c r="AB209" s="12"/>
      <c r="AC209" s="8">
        <f>IF(AB209="",0,IF(AB209="優勝",現行XD用点数換算表!$B$17,IF(AB209="準優勝",現行XD用点数換算表!$C$17,IF(AB209="ベスト4",現行XD用点数換算表!$D$17,IF(AB209="ベスト8",現行XD用点数換算表!$E$17,IF(AB209="ベスト16",現行XD用点数換算表!$F$17,IF(AB209="ベスト32",現行XD用点数換算表!$G$17,"")))))))</f>
        <v>0</v>
      </c>
      <c r="AD209" s="12"/>
      <c r="AE209" s="8">
        <f>IF(AD209="",0,IF(AD209="優勝",現行XD用点数換算表!$B$18,IF(AD209="準優勝",現行XD用点数換算表!$C$18,IF(AD209="ベスト4",現行XD用点数換算表!$D$18,IF(AD209="ベスト8",現行XD用点数換算表!$E$18,現行XD用点数換算表!$F$18)))))</f>
        <v>0</v>
      </c>
      <c r="AF209" s="12"/>
      <c r="AG209" s="8">
        <f>IF(AF209="",0,IF(AF209="優勝",現行XD用点数換算表!$B$19,IF(AF209="準優勝",現行XD用点数換算表!$C$19,IF(AF209="ベスト4",現行XD用点数換算表!$D$19,IF(AF209="ベスト8",現行XD用点数換算表!$E$19,現行XD用点数換算表!$F$19)))))</f>
        <v>0</v>
      </c>
      <c r="AH209" s="8">
        <f t="shared" si="6"/>
        <v>0</v>
      </c>
    </row>
    <row r="210" spans="1:34" ht="15" customHeight="1" x14ac:dyDescent="0.55000000000000004">
      <c r="A210" s="12"/>
      <c r="B210" s="12"/>
      <c r="C210" s="12"/>
      <c r="D210" s="12"/>
      <c r="E210" s="12"/>
      <c r="F210" s="12"/>
      <c r="G210" s="13">
        <f>IF(F210="",0,IF(F210="優勝",現行XD用点数換算表!$B$2,IF(F210="準優勝",現行XD用点数換算表!$C$2,IF(F210="ベスト4",現行XD用点数換算表!$D$2,現行XD用点数換算表!$E$2))))</f>
        <v>0</v>
      </c>
      <c r="H210" s="12"/>
      <c r="I210" s="8">
        <f>IF(H210="",0,IF(H210="優勝",現行XD用点数換算表!$B$3,IF(H210="準優勝",現行XD用点数換算表!$C$3,IF(H210="ベスト4",現行XD用点数換算表!$D$3,現行XD用点数換算表!$E$3))))</f>
        <v>0</v>
      </c>
      <c r="J210" s="12"/>
      <c r="K210" s="8">
        <f>IF(J210="",0,IF(J210="優勝",[5]現行XD用点数換算表!$B$4,IF(J210="準優勝",[5]現行XD用点数換算表!$C$4,IF(J210="ベスト4",[5]現行XD用点数換算表!$D$4,IF(J210="ベスト8",[5]現行XD用点数換算表!$E$4,IF(J210="ベスト16",[5]現行XD用点数換算表!$F$4,IF(J210="ベスト32",[5]現行XD用点数換算表!$G$4,"")))))))</f>
        <v>0</v>
      </c>
      <c r="L210" s="12"/>
      <c r="M210" s="8">
        <f>IF(L210="",0,IF(L210="優勝",現行XD用点数換算表!$B$5,IF(L210="準優勝",現行XD用点数換算表!$C$5,IF(L210="ベスト4",現行XD用点数換算表!$D$5,IF(L210="ベスト8",現行XD用点数換算表!$E$5,IF(L210="ベスト16",現行XD用点数換算表!$F$5,IF(L210="ベスト32",現行XD用点数換算表!$G$5,"")))))))</f>
        <v>0</v>
      </c>
      <c r="N210" s="12"/>
      <c r="O210" s="8">
        <f>IF(N210="",0,IF(N210="優勝",現行XD用点数換算表!$B$6,IF(N210="準優勝",現行XD用点数換算表!$C$6,IF(N210="ベスト4",現行XD用点数換算表!$D$6,IF(N210="ベスト8",現行XD用点数換算表!$E$6,IF(N210="ベスト16",現行XD用点数換算表!$F$6,IF(N210="ベスト32",現行XD用点数換算表!$G$6,"")))))))</f>
        <v>0</v>
      </c>
      <c r="P210" s="12"/>
      <c r="Q210" s="8">
        <f>IF(P210="",0,IF(P210="優勝",現行XD用点数換算表!$B$7,IF(P210="準優勝",現行XD用点数換算表!$C$7,IF(P210="ベスト4",現行XD用点数換算表!$D$7,IF(P210="ベスト8",現行XD用点数換算表!$E$7,現行XD用点数換算表!$F$7)))))</f>
        <v>0</v>
      </c>
      <c r="R210" s="12"/>
      <c r="S210" s="8">
        <f>IF(R210="",0,IF(R210="優勝",現行XD用点数換算表!$B$8,IF(R210="準優勝",現行XD用点数換算表!$C$8,IF(R210="ベスト4",現行XD用点数換算表!$D$8,IF(R210="ベスト8",現行XD用点数換算表!$E$8,現行XD用点数換算表!$F$8)))))</f>
        <v>0</v>
      </c>
      <c r="T210" s="12"/>
      <c r="U210" s="14">
        <f>IF(T210="",0,IF(T210="優勝",現行XD用点数換算表!$B$13,IF(T210="準優勝",現行XD用点数換算表!$C$13,IF(T210="ベスト4",現行XD用点数換算表!$D$13,現行XD用点数換算表!$E$13))))</f>
        <v>0</v>
      </c>
      <c r="V210" s="12"/>
      <c r="W210" s="8">
        <f>IF(V210="",0,IF(V210="優勝",現行XD用点数換算表!$B$14,IF(V210="準優勝",現行XD用点数換算表!$C$14,IF(V210="ベスト4",現行XD用点数換算表!$D$14,現行XD用点数換算表!$E$14))))</f>
        <v>0</v>
      </c>
      <c r="X210" s="12"/>
      <c r="Y210" s="8">
        <f>IF(X210="",0,IF(X210="優勝",[5]現行XD用点数換算表!$B$15,IF(X210="準優勝",[5]現行XD用点数換算表!$C$15,IF(X210="ベスト4",[5]現行XD用点数換算表!$D$15,IF(X210="ベスト8",[5]現行XD用点数換算表!$E$15,IF(X210="ベスト16",[5]現行XD用点数換算表!$F$15,IF(X210="ベスト32",[5]現行XD用点数換算表!$G$15,"")))))))</f>
        <v>0</v>
      </c>
      <c r="Z210" s="12"/>
      <c r="AA210" s="8">
        <f>IF(Z210="",0,IF(Z210="優勝",現行XD用点数換算表!$B$16,IF(Z210="準優勝",現行XD用点数換算表!$C$16,IF(Z210="ベスト4",現行XD用点数換算表!$D$16,IF(Z210="ベスト8",現行XD用点数換算表!$E$16,IF(Z210="ベスト16",現行XD用点数換算表!$F$16,IF(Z210="ベスト32",現行XD用点数換算表!$G$16,"")))))))</f>
        <v>0</v>
      </c>
      <c r="AB210" s="12"/>
      <c r="AC210" s="8">
        <f>IF(AB210="",0,IF(AB210="優勝",現行XD用点数換算表!$B$17,IF(AB210="準優勝",現行XD用点数換算表!$C$17,IF(AB210="ベスト4",現行XD用点数換算表!$D$17,IF(AB210="ベスト8",現行XD用点数換算表!$E$17,IF(AB210="ベスト16",現行XD用点数換算表!$F$17,IF(AB210="ベスト32",現行XD用点数換算表!$G$17,"")))))))</f>
        <v>0</v>
      </c>
      <c r="AD210" s="12"/>
      <c r="AE210" s="8">
        <f>IF(AD210="",0,IF(AD210="優勝",現行XD用点数換算表!$B$18,IF(AD210="準優勝",現行XD用点数換算表!$C$18,IF(AD210="ベスト4",現行XD用点数換算表!$D$18,IF(AD210="ベスト8",現行XD用点数換算表!$E$18,現行XD用点数換算表!$F$18)))))</f>
        <v>0</v>
      </c>
      <c r="AF210" s="12"/>
      <c r="AG210" s="8">
        <f>IF(AF210="",0,IF(AF210="優勝",現行XD用点数換算表!$B$19,IF(AF210="準優勝",現行XD用点数換算表!$C$19,IF(AF210="ベスト4",現行XD用点数換算表!$D$19,IF(AF210="ベスト8",現行XD用点数換算表!$E$19,現行XD用点数換算表!$F$19)))))</f>
        <v>0</v>
      </c>
      <c r="AH210" s="8">
        <f t="shared" si="6"/>
        <v>0</v>
      </c>
    </row>
    <row r="211" spans="1:34" ht="15" customHeight="1" x14ac:dyDescent="0.55000000000000004">
      <c r="A211" s="12"/>
      <c r="B211" s="12"/>
      <c r="C211" s="12"/>
      <c r="D211" s="12"/>
      <c r="E211" s="12"/>
      <c r="F211" s="12"/>
      <c r="G211" s="13">
        <f>IF(F211="",0,IF(F211="優勝",現行XD用点数換算表!$B$2,IF(F211="準優勝",現行XD用点数換算表!$C$2,IF(F211="ベスト4",現行XD用点数換算表!$D$2,現行XD用点数換算表!$E$2))))</f>
        <v>0</v>
      </c>
      <c r="H211" s="12"/>
      <c r="I211" s="8">
        <f>IF(H211="",0,IF(H211="優勝",現行XD用点数換算表!$B$3,IF(H211="準優勝",現行XD用点数換算表!$C$3,IF(H211="ベスト4",現行XD用点数換算表!$D$3,現行XD用点数換算表!$E$3))))</f>
        <v>0</v>
      </c>
      <c r="J211" s="12"/>
      <c r="K211" s="8">
        <f>IF(J211="",0,IF(J211="優勝",[5]現行XD用点数換算表!$B$4,IF(J211="準優勝",[5]現行XD用点数換算表!$C$4,IF(J211="ベスト4",[5]現行XD用点数換算表!$D$4,IF(J211="ベスト8",[5]現行XD用点数換算表!$E$4,IF(J211="ベスト16",[5]現行XD用点数換算表!$F$4,IF(J211="ベスト32",[5]現行XD用点数換算表!$G$4,"")))))))</f>
        <v>0</v>
      </c>
      <c r="L211" s="12"/>
      <c r="M211" s="8">
        <f>IF(L211="",0,IF(L211="優勝",現行XD用点数換算表!$B$5,IF(L211="準優勝",現行XD用点数換算表!$C$5,IF(L211="ベスト4",現行XD用点数換算表!$D$5,IF(L211="ベスト8",現行XD用点数換算表!$E$5,IF(L211="ベスト16",現行XD用点数換算表!$F$5,IF(L211="ベスト32",現行XD用点数換算表!$G$5,"")))))))</f>
        <v>0</v>
      </c>
      <c r="N211" s="12"/>
      <c r="O211" s="8">
        <f>IF(N211="",0,IF(N211="優勝",現行XD用点数換算表!$B$6,IF(N211="準優勝",現行XD用点数換算表!$C$6,IF(N211="ベスト4",現行XD用点数換算表!$D$6,IF(N211="ベスト8",現行XD用点数換算表!$E$6,IF(N211="ベスト16",現行XD用点数換算表!$F$6,IF(N211="ベスト32",現行XD用点数換算表!$G$6,"")))))))</f>
        <v>0</v>
      </c>
      <c r="P211" s="12"/>
      <c r="Q211" s="8">
        <f>IF(P211="",0,IF(P211="優勝",現行XD用点数換算表!$B$7,IF(P211="準優勝",現行XD用点数換算表!$C$7,IF(P211="ベスト4",現行XD用点数換算表!$D$7,IF(P211="ベスト8",現行XD用点数換算表!$E$7,現行XD用点数換算表!$F$7)))))</f>
        <v>0</v>
      </c>
      <c r="R211" s="12"/>
      <c r="S211" s="8">
        <f>IF(R211="",0,IF(R211="優勝",現行XD用点数換算表!$B$8,IF(R211="準優勝",現行XD用点数換算表!$C$8,IF(R211="ベスト4",現行XD用点数換算表!$D$8,IF(R211="ベスト8",現行XD用点数換算表!$E$8,現行XD用点数換算表!$F$8)))))</f>
        <v>0</v>
      </c>
      <c r="T211" s="12"/>
      <c r="U211" s="14">
        <f>IF(T211="",0,IF(T211="優勝",現行XD用点数換算表!$B$13,IF(T211="準優勝",現行XD用点数換算表!$C$13,IF(T211="ベスト4",現行XD用点数換算表!$D$13,現行XD用点数換算表!$E$13))))</f>
        <v>0</v>
      </c>
      <c r="V211" s="12"/>
      <c r="W211" s="8">
        <f>IF(V211="",0,IF(V211="優勝",現行XD用点数換算表!$B$14,IF(V211="準優勝",現行XD用点数換算表!$C$14,IF(V211="ベスト4",現行XD用点数換算表!$D$14,現行XD用点数換算表!$E$14))))</f>
        <v>0</v>
      </c>
      <c r="X211" s="12"/>
      <c r="Y211" s="8">
        <f>IF(X211="",0,IF(X211="優勝",[5]現行XD用点数換算表!$B$15,IF(X211="準優勝",[5]現行XD用点数換算表!$C$15,IF(X211="ベスト4",[5]現行XD用点数換算表!$D$15,IF(X211="ベスト8",[5]現行XD用点数換算表!$E$15,IF(X211="ベスト16",[5]現行XD用点数換算表!$F$15,IF(X211="ベスト32",[5]現行XD用点数換算表!$G$15,"")))))))</f>
        <v>0</v>
      </c>
      <c r="Z211" s="12"/>
      <c r="AA211" s="8">
        <f>IF(Z211="",0,IF(Z211="優勝",現行XD用点数換算表!$B$16,IF(Z211="準優勝",現行XD用点数換算表!$C$16,IF(Z211="ベスト4",現行XD用点数換算表!$D$16,IF(Z211="ベスト8",現行XD用点数換算表!$E$16,IF(Z211="ベスト16",現行XD用点数換算表!$F$16,IF(Z211="ベスト32",現行XD用点数換算表!$G$16,"")))))))</f>
        <v>0</v>
      </c>
      <c r="AB211" s="12"/>
      <c r="AC211" s="8">
        <f>IF(AB211="",0,IF(AB211="優勝",現行XD用点数換算表!$B$17,IF(AB211="準優勝",現行XD用点数換算表!$C$17,IF(AB211="ベスト4",現行XD用点数換算表!$D$17,IF(AB211="ベスト8",現行XD用点数換算表!$E$17,IF(AB211="ベスト16",現行XD用点数換算表!$F$17,IF(AB211="ベスト32",現行XD用点数換算表!$G$17,"")))))))</f>
        <v>0</v>
      </c>
      <c r="AD211" s="12"/>
      <c r="AE211" s="8">
        <f>IF(AD211="",0,IF(AD211="優勝",現行XD用点数換算表!$B$18,IF(AD211="準優勝",現行XD用点数換算表!$C$18,IF(AD211="ベスト4",現行XD用点数換算表!$D$18,IF(AD211="ベスト8",現行XD用点数換算表!$E$18,現行XD用点数換算表!$F$18)))))</f>
        <v>0</v>
      </c>
      <c r="AF211" s="12"/>
      <c r="AG211" s="8">
        <f>IF(AF211="",0,IF(AF211="優勝",現行XD用点数換算表!$B$19,IF(AF211="準優勝",現行XD用点数換算表!$C$19,IF(AF211="ベスト4",現行XD用点数換算表!$D$19,IF(AF211="ベスト8",現行XD用点数換算表!$E$19,現行XD用点数換算表!$F$19)))))</f>
        <v>0</v>
      </c>
      <c r="AH211" s="8">
        <f t="shared" si="6"/>
        <v>0</v>
      </c>
    </row>
    <row r="212" spans="1:34" ht="15" customHeight="1" x14ac:dyDescent="0.55000000000000004">
      <c r="A212" s="12"/>
      <c r="B212" s="12"/>
      <c r="C212" s="12"/>
      <c r="D212" s="12"/>
      <c r="E212" s="12"/>
      <c r="F212" s="12"/>
      <c r="G212" s="13">
        <f>IF(F212="",0,IF(F212="優勝",現行XD用点数換算表!$B$2,IF(F212="準優勝",現行XD用点数換算表!$C$2,IF(F212="ベスト4",現行XD用点数換算表!$D$2,現行XD用点数換算表!$E$2))))</f>
        <v>0</v>
      </c>
      <c r="H212" s="12"/>
      <c r="I212" s="8">
        <f>IF(H212="",0,IF(H212="優勝",現行XD用点数換算表!$B$3,IF(H212="準優勝",現行XD用点数換算表!$C$3,IF(H212="ベスト4",現行XD用点数換算表!$D$3,現行XD用点数換算表!$E$3))))</f>
        <v>0</v>
      </c>
      <c r="J212" s="12"/>
      <c r="K212" s="8">
        <f>IF(J212="",0,IF(J212="優勝",[5]現行XD用点数換算表!$B$4,IF(J212="準優勝",[5]現行XD用点数換算表!$C$4,IF(J212="ベスト4",[5]現行XD用点数換算表!$D$4,IF(J212="ベスト8",[5]現行XD用点数換算表!$E$4,IF(J212="ベスト16",[5]現行XD用点数換算表!$F$4,IF(J212="ベスト32",[5]現行XD用点数換算表!$G$4,"")))))))</f>
        <v>0</v>
      </c>
      <c r="L212" s="12"/>
      <c r="M212" s="8">
        <f>IF(L212="",0,IF(L212="優勝",現行XD用点数換算表!$B$5,IF(L212="準優勝",現行XD用点数換算表!$C$5,IF(L212="ベスト4",現行XD用点数換算表!$D$5,IF(L212="ベスト8",現行XD用点数換算表!$E$5,IF(L212="ベスト16",現行XD用点数換算表!$F$5,IF(L212="ベスト32",現行XD用点数換算表!$G$5,"")))))))</f>
        <v>0</v>
      </c>
      <c r="N212" s="12"/>
      <c r="O212" s="8">
        <f>IF(N212="",0,IF(N212="優勝",現行XD用点数換算表!$B$6,IF(N212="準優勝",現行XD用点数換算表!$C$6,IF(N212="ベスト4",現行XD用点数換算表!$D$6,IF(N212="ベスト8",現行XD用点数換算表!$E$6,IF(N212="ベスト16",現行XD用点数換算表!$F$6,IF(N212="ベスト32",現行XD用点数換算表!$G$6,"")))))))</f>
        <v>0</v>
      </c>
      <c r="P212" s="12"/>
      <c r="Q212" s="8">
        <f>IF(P212="",0,IF(P212="優勝",現行XD用点数換算表!$B$7,IF(P212="準優勝",現行XD用点数換算表!$C$7,IF(P212="ベスト4",現行XD用点数換算表!$D$7,IF(P212="ベスト8",現行XD用点数換算表!$E$7,現行XD用点数換算表!$F$7)))))</f>
        <v>0</v>
      </c>
      <c r="R212" s="12"/>
      <c r="S212" s="8">
        <f>IF(R212="",0,IF(R212="優勝",現行XD用点数換算表!$B$8,IF(R212="準優勝",現行XD用点数換算表!$C$8,IF(R212="ベスト4",現行XD用点数換算表!$D$8,IF(R212="ベスト8",現行XD用点数換算表!$E$8,現行XD用点数換算表!$F$8)))))</f>
        <v>0</v>
      </c>
      <c r="T212" s="12"/>
      <c r="U212" s="14">
        <f>IF(T212="",0,IF(T212="優勝",現行XD用点数換算表!$B$13,IF(T212="準優勝",現行XD用点数換算表!$C$13,IF(T212="ベスト4",現行XD用点数換算表!$D$13,現行XD用点数換算表!$E$13))))</f>
        <v>0</v>
      </c>
      <c r="V212" s="12"/>
      <c r="W212" s="8">
        <f>IF(V212="",0,IF(V212="優勝",現行XD用点数換算表!$B$14,IF(V212="準優勝",現行XD用点数換算表!$C$14,IF(V212="ベスト4",現行XD用点数換算表!$D$14,現行XD用点数換算表!$E$14))))</f>
        <v>0</v>
      </c>
      <c r="X212" s="12"/>
      <c r="Y212" s="8">
        <f>IF(X212="",0,IF(X212="優勝",[5]現行XD用点数換算表!$B$15,IF(X212="準優勝",[5]現行XD用点数換算表!$C$15,IF(X212="ベスト4",[5]現行XD用点数換算表!$D$15,IF(X212="ベスト8",[5]現行XD用点数換算表!$E$15,IF(X212="ベスト16",[5]現行XD用点数換算表!$F$15,IF(X212="ベスト32",[5]現行XD用点数換算表!$G$15,"")))))))</f>
        <v>0</v>
      </c>
      <c r="Z212" s="12"/>
      <c r="AA212" s="8">
        <f>IF(Z212="",0,IF(Z212="優勝",現行XD用点数換算表!$B$16,IF(Z212="準優勝",現行XD用点数換算表!$C$16,IF(Z212="ベスト4",現行XD用点数換算表!$D$16,IF(Z212="ベスト8",現行XD用点数換算表!$E$16,IF(Z212="ベスト16",現行XD用点数換算表!$F$16,IF(Z212="ベスト32",現行XD用点数換算表!$G$16,"")))))))</f>
        <v>0</v>
      </c>
      <c r="AB212" s="12"/>
      <c r="AC212" s="8">
        <f>IF(AB212="",0,IF(AB212="優勝",現行XD用点数換算表!$B$17,IF(AB212="準優勝",現行XD用点数換算表!$C$17,IF(AB212="ベスト4",現行XD用点数換算表!$D$17,IF(AB212="ベスト8",現行XD用点数換算表!$E$17,IF(AB212="ベスト16",現行XD用点数換算表!$F$17,IF(AB212="ベスト32",現行XD用点数換算表!$G$17,"")))))))</f>
        <v>0</v>
      </c>
      <c r="AD212" s="12"/>
      <c r="AE212" s="8">
        <f>IF(AD212="",0,IF(AD212="優勝",現行XD用点数換算表!$B$18,IF(AD212="準優勝",現行XD用点数換算表!$C$18,IF(AD212="ベスト4",現行XD用点数換算表!$D$18,IF(AD212="ベスト8",現行XD用点数換算表!$E$18,現行XD用点数換算表!$F$18)))))</f>
        <v>0</v>
      </c>
      <c r="AF212" s="12"/>
      <c r="AG212" s="8">
        <f>IF(AF212="",0,IF(AF212="優勝",現行XD用点数換算表!$B$19,IF(AF212="準優勝",現行XD用点数換算表!$C$19,IF(AF212="ベスト4",現行XD用点数換算表!$D$19,IF(AF212="ベスト8",現行XD用点数換算表!$E$19,現行XD用点数換算表!$F$19)))))</f>
        <v>0</v>
      </c>
      <c r="AH212" s="8">
        <f t="shared" si="6"/>
        <v>0</v>
      </c>
    </row>
    <row r="213" spans="1:34" ht="15" customHeight="1" x14ac:dyDescent="0.55000000000000004">
      <c r="A213" s="12"/>
      <c r="B213" s="12"/>
      <c r="C213" s="12"/>
      <c r="D213" s="12"/>
      <c r="E213" s="12"/>
      <c r="F213" s="12"/>
      <c r="G213" s="13">
        <f>IF(F213="",0,IF(F213="優勝",現行XD用点数換算表!$B$2,IF(F213="準優勝",現行XD用点数換算表!$C$2,IF(F213="ベスト4",現行XD用点数換算表!$D$2,現行XD用点数換算表!$E$2))))</f>
        <v>0</v>
      </c>
      <c r="H213" s="12"/>
      <c r="I213" s="8">
        <f>IF(H213="",0,IF(H213="優勝",現行XD用点数換算表!$B$3,IF(H213="準優勝",現行XD用点数換算表!$C$3,IF(H213="ベスト4",現行XD用点数換算表!$D$3,現行XD用点数換算表!$E$3))))</f>
        <v>0</v>
      </c>
      <c r="J213" s="12"/>
      <c r="K213" s="8">
        <f>IF(J213="",0,IF(J213="優勝",[5]現行XD用点数換算表!$B$4,IF(J213="準優勝",[5]現行XD用点数換算表!$C$4,IF(J213="ベスト4",[5]現行XD用点数換算表!$D$4,IF(J213="ベスト8",[5]現行XD用点数換算表!$E$4,IF(J213="ベスト16",[5]現行XD用点数換算表!$F$4,IF(J213="ベスト32",[5]現行XD用点数換算表!$G$4,"")))))))</f>
        <v>0</v>
      </c>
      <c r="L213" s="12"/>
      <c r="M213" s="8">
        <f>IF(L213="",0,IF(L213="優勝",現行XD用点数換算表!$B$5,IF(L213="準優勝",現行XD用点数換算表!$C$5,IF(L213="ベスト4",現行XD用点数換算表!$D$5,IF(L213="ベスト8",現行XD用点数換算表!$E$5,IF(L213="ベスト16",現行XD用点数換算表!$F$5,IF(L213="ベスト32",現行XD用点数換算表!$G$5,"")))))))</f>
        <v>0</v>
      </c>
      <c r="N213" s="12"/>
      <c r="O213" s="8">
        <f>IF(N213="",0,IF(N213="優勝",現行XD用点数換算表!$B$6,IF(N213="準優勝",現行XD用点数換算表!$C$6,IF(N213="ベスト4",現行XD用点数換算表!$D$6,IF(N213="ベスト8",現行XD用点数換算表!$E$6,IF(N213="ベスト16",現行XD用点数換算表!$F$6,IF(N213="ベスト32",現行XD用点数換算表!$G$6,"")))))))</f>
        <v>0</v>
      </c>
      <c r="P213" s="12"/>
      <c r="Q213" s="8">
        <f>IF(P213="",0,IF(P213="優勝",現行XD用点数換算表!$B$7,IF(P213="準優勝",現行XD用点数換算表!$C$7,IF(P213="ベスト4",現行XD用点数換算表!$D$7,IF(P213="ベスト8",現行XD用点数換算表!$E$7,現行XD用点数換算表!$F$7)))))</f>
        <v>0</v>
      </c>
      <c r="R213" s="12"/>
      <c r="S213" s="8">
        <f>IF(R213="",0,IF(R213="優勝",現行XD用点数換算表!$B$8,IF(R213="準優勝",現行XD用点数換算表!$C$8,IF(R213="ベスト4",現行XD用点数換算表!$D$8,IF(R213="ベスト8",現行XD用点数換算表!$E$8,現行XD用点数換算表!$F$8)))))</f>
        <v>0</v>
      </c>
      <c r="T213" s="12"/>
      <c r="U213" s="14">
        <f>IF(T213="",0,IF(T213="優勝",現行XD用点数換算表!$B$13,IF(T213="準優勝",現行XD用点数換算表!$C$13,IF(T213="ベスト4",現行XD用点数換算表!$D$13,現行XD用点数換算表!$E$13))))</f>
        <v>0</v>
      </c>
      <c r="V213" s="12"/>
      <c r="W213" s="8">
        <f>IF(V213="",0,IF(V213="優勝",現行XD用点数換算表!$B$14,IF(V213="準優勝",現行XD用点数換算表!$C$14,IF(V213="ベスト4",現行XD用点数換算表!$D$14,現行XD用点数換算表!$E$14))))</f>
        <v>0</v>
      </c>
      <c r="X213" s="12"/>
      <c r="Y213" s="8">
        <f>IF(X213="",0,IF(X213="優勝",[5]現行XD用点数換算表!$B$15,IF(X213="準優勝",[5]現行XD用点数換算表!$C$15,IF(X213="ベスト4",[5]現行XD用点数換算表!$D$15,IF(X213="ベスト8",[5]現行XD用点数換算表!$E$15,IF(X213="ベスト16",[5]現行XD用点数換算表!$F$15,IF(X213="ベスト32",[5]現行XD用点数換算表!$G$15,"")))))))</f>
        <v>0</v>
      </c>
      <c r="Z213" s="12"/>
      <c r="AA213" s="8">
        <f>IF(Z213="",0,IF(Z213="優勝",現行XD用点数換算表!$B$16,IF(Z213="準優勝",現行XD用点数換算表!$C$16,IF(Z213="ベスト4",現行XD用点数換算表!$D$16,IF(Z213="ベスト8",現行XD用点数換算表!$E$16,IF(Z213="ベスト16",現行XD用点数換算表!$F$16,IF(Z213="ベスト32",現行XD用点数換算表!$G$16,"")))))))</f>
        <v>0</v>
      </c>
      <c r="AB213" s="12"/>
      <c r="AC213" s="8">
        <f>IF(AB213="",0,IF(AB213="優勝",現行XD用点数換算表!$B$17,IF(AB213="準優勝",現行XD用点数換算表!$C$17,IF(AB213="ベスト4",現行XD用点数換算表!$D$17,IF(AB213="ベスト8",現行XD用点数換算表!$E$17,IF(AB213="ベスト16",現行XD用点数換算表!$F$17,IF(AB213="ベスト32",現行XD用点数換算表!$G$17,"")))))))</f>
        <v>0</v>
      </c>
      <c r="AD213" s="12"/>
      <c r="AE213" s="8">
        <f>IF(AD213="",0,IF(AD213="優勝",現行XD用点数換算表!$B$18,IF(AD213="準優勝",現行XD用点数換算表!$C$18,IF(AD213="ベスト4",現行XD用点数換算表!$D$18,IF(AD213="ベスト8",現行XD用点数換算表!$E$18,現行XD用点数換算表!$F$18)))))</f>
        <v>0</v>
      </c>
      <c r="AF213" s="12"/>
      <c r="AG213" s="8">
        <f>IF(AF213="",0,IF(AF213="優勝",現行XD用点数換算表!$B$19,IF(AF213="準優勝",現行XD用点数換算表!$C$19,IF(AF213="ベスト4",現行XD用点数換算表!$D$19,IF(AF213="ベスト8",現行XD用点数換算表!$E$19,現行XD用点数換算表!$F$19)))))</f>
        <v>0</v>
      </c>
      <c r="AH213" s="8">
        <f t="shared" si="6"/>
        <v>0</v>
      </c>
    </row>
    <row r="214" spans="1:34" ht="15" customHeight="1" x14ac:dyDescent="0.55000000000000004">
      <c r="A214" s="12"/>
      <c r="B214" s="12"/>
      <c r="C214" s="12"/>
      <c r="D214" s="12"/>
      <c r="E214" s="12"/>
      <c r="F214" s="12"/>
      <c r="G214" s="13">
        <f>IF(F214="",0,IF(F214="優勝",現行XD用点数換算表!$B$2,IF(F214="準優勝",現行XD用点数換算表!$C$2,IF(F214="ベスト4",現行XD用点数換算表!$D$2,現行XD用点数換算表!$E$2))))</f>
        <v>0</v>
      </c>
      <c r="H214" s="12"/>
      <c r="I214" s="8">
        <f>IF(H214="",0,IF(H214="優勝",現行XD用点数換算表!$B$3,IF(H214="準優勝",現行XD用点数換算表!$C$3,IF(H214="ベスト4",現行XD用点数換算表!$D$3,現行XD用点数換算表!$E$3))))</f>
        <v>0</v>
      </c>
      <c r="J214" s="12"/>
      <c r="K214" s="8">
        <f>IF(J214="",0,IF(J214="優勝",[5]現行XD用点数換算表!$B$4,IF(J214="準優勝",[5]現行XD用点数換算表!$C$4,IF(J214="ベスト4",[5]現行XD用点数換算表!$D$4,IF(J214="ベスト8",[5]現行XD用点数換算表!$E$4,IF(J214="ベスト16",[5]現行XD用点数換算表!$F$4,IF(J214="ベスト32",[5]現行XD用点数換算表!$G$4,"")))))))</f>
        <v>0</v>
      </c>
      <c r="L214" s="12"/>
      <c r="M214" s="8">
        <f>IF(L214="",0,IF(L214="優勝",現行XD用点数換算表!$B$5,IF(L214="準優勝",現行XD用点数換算表!$C$5,IF(L214="ベスト4",現行XD用点数換算表!$D$5,IF(L214="ベスト8",現行XD用点数換算表!$E$5,IF(L214="ベスト16",現行XD用点数換算表!$F$5,IF(L214="ベスト32",現行XD用点数換算表!$G$5,"")))))))</f>
        <v>0</v>
      </c>
      <c r="N214" s="12"/>
      <c r="O214" s="8">
        <f>IF(N214="",0,IF(N214="優勝",現行XD用点数換算表!$B$6,IF(N214="準優勝",現行XD用点数換算表!$C$6,IF(N214="ベスト4",現行XD用点数換算表!$D$6,IF(N214="ベスト8",現行XD用点数換算表!$E$6,IF(N214="ベスト16",現行XD用点数換算表!$F$6,IF(N214="ベスト32",現行XD用点数換算表!$G$6,"")))))))</f>
        <v>0</v>
      </c>
      <c r="P214" s="12"/>
      <c r="Q214" s="8">
        <f>IF(P214="",0,IF(P214="優勝",現行XD用点数換算表!$B$7,IF(P214="準優勝",現行XD用点数換算表!$C$7,IF(P214="ベスト4",現行XD用点数換算表!$D$7,IF(P214="ベスト8",現行XD用点数換算表!$E$7,現行XD用点数換算表!$F$7)))))</f>
        <v>0</v>
      </c>
      <c r="R214" s="12"/>
      <c r="S214" s="8">
        <f>IF(R214="",0,IF(R214="優勝",現行XD用点数換算表!$B$8,IF(R214="準優勝",現行XD用点数換算表!$C$8,IF(R214="ベスト4",現行XD用点数換算表!$D$8,IF(R214="ベスト8",現行XD用点数換算表!$E$8,現行XD用点数換算表!$F$8)))))</f>
        <v>0</v>
      </c>
      <c r="T214" s="12"/>
      <c r="U214" s="14">
        <f>IF(T214="",0,IF(T214="優勝",現行XD用点数換算表!$B$13,IF(T214="準優勝",現行XD用点数換算表!$C$13,IF(T214="ベスト4",現行XD用点数換算表!$D$13,現行XD用点数換算表!$E$13))))</f>
        <v>0</v>
      </c>
      <c r="V214" s="12"/>
      <c r="W214" s="8">
        <f>IF(V214="",0,IF(V214="優勝",現行XD用点数換算表!$B$14,IF(V214="準優勝",現行XD用点数換算表!$C$14,IF(V214="ベスト4",現行XD用点数換算表!$D$14,現行XD用点数換算表!$E$14))))</f>
        <v>0</v>
      </c>
      <c r="X214" s="12"/>
      <c r="Y214" s="8">
        <f>IF(X214="",0,IF(X214="優勝",[5]現行XD用点数換算表!$B$15,IF(X214="準優勝",[5]現行XD用点数換算表!$C$15,IF(X214="ベスト4",[5]現行XD用点数換算表!$D$15,IF(X214="ベスト8",[5]現行XD用点数換算表!$E$15,IF(X214="ベスト16",[5]現行XD用点数換算表!$F$15,IF(X214="ベスト32",[5]現行XD用点数換算表!$G$15,"")))))))</f>
        <v>0</v>
      </c>
      <c r="Z214" s="12"/>
      <c r="AA214" s="8">
        <f>IF(Z214="",0,IF(Z214="優勝",現行XD用点数換算表!$B$16,IF(Z214="準優勝",現行XD用点数換算表!$C$16,IF(Z214="ベスト4",現行XD用点数換算表!$D$16,IF(Z214="ベスト8",現行XD用点数換算表!$E$16,IF(Z214="ベスト16",現行XD用点数換算表!$F$16,IF(Z214="ベスト32",現行XD用点数換算表!$G$16,"")))))))</f>
        <v>0</v>
      </c>
      <c r="AB214" s="12"/>
      <c r="AC214" s="8">
        <f>IF(AB214="",0,IF(AB214="優勝",現行XD用点数換算表!$B$17,IF(AB214="準優勝",現行XD用点数換算表!$C$17,IF(AB214="ベスト4",現行XD用点数換算表!$D$17,IF(AB214="ベスト8",現行XD用点数換算表!$E$17,IF(AB214="ベスト16",現行XD用点数換算表!$F$17,IF(AB214="ベスト32",現行XD用点数換算表!$G$17,"")))))))</f>
        <v>0</v>
      </c>
      <c r="AD214" s="12"/>
      <c r="AE214" s="8">
        <f>IF(AD214="",0,IF(AD214="優勝",現行XD用点数換算表!$B$18,IF(AD214="準優勝",現行XD用点数換算表!$C$18,IF(AD214="ベスト4",現行XD用点数換算表!$D$18,IF(AD214="ベスト8",現行XD用点数換算表!$E$18,現行XD用点数換算表!$F$18)))))</f>
        <v>0</v>
      </c>
      <c r="AF214" s="12"/>
      <c r="AG214" s="8">
        <f>IF(AF214="",0,IF(AF214="優勝",現行XD用点数換算表!$B$19,IF(AF214="準優勝",現行XD用点数換算表!$C$19,IF(AF214="ベスト4",現行XD用点数換算表!$D$19,IF(AF214="ベスト8",現行XD用点数換算表!$E$19,現行XD用点数換算表!$F$19)))))</f>
        <v>0</v>
      </c>
      <c r="AH214" s="8">
        <f t="shared" si="6"/>
        <v>0</v>
      </c>
    </row>
    <row r="215" spans="1:34" ht="15" customHeight="1" x14ac:dyDescent="0.55000000000000004">
      <c r="A215" s="12"/>
      <c r="B215" s="12"/>
      <c r="C215" s="12"/>
      <c r="D215" s="12"/>
      <c r="E215" s="12"/>
      <c r="F215" s="12"/>
      <c r="G215" s="13">
        <f>IF(F215="",0,IF(F215="優勝",現行XD用点数換算表!$B$2,IF(F215="準優勝",現行XD用点数換算表!$C$2,IF(F215="ベスト4",現行XD用点数換算表!$D$2,現行XD用点数換算表!$E$2))))</f>
        <v>0</v>
      </c>
      <c r="H215" s="12"/>
      <c r="I215" s="8">
        <f>IF(H215="",0,IF(H215="優勝",現行XD用点数換算表!$B$3,IF(H215="準優勝",現行XD用点数換算表!$C$3,IF(H215="ベスト4",現行XD用点数換算表!$D$3,現行XD用点数換算表!$E$3))))</f>
        <v>0</v>
      </c>
      <c r="J215" s="12"/>
      <c r="K215" s="8">
        <f>IF(J215="",0,IF(J215="優勝",[5]現行XD用点数換算表!$B$4,IF(J215="準優勝",[5]現行XD用点数換算表!$C$4,IF(J215="ベスト4",[5]現行XD用点数換算表!$D$4,IF(J215="ベスト8",[5]現行XD用点数換算表!$E$4,IF(J215="ベスト16",[5]現行XD用点数換算表!$F$4,IF(J215="ベスト32",[5]現行XD用点数換算表!$G$4,"")))))))</f>
        <v>0</v>
      </c>
      <c r="L215" s="12"/>
      <c r="M215" s="8">
        <f>IF(L215="",0,IF(L215="優勝",現行XD用点数換算表!$B$5,IF(L215="準優勝",現行XD用点数換算表!$C$5,IF(L215="ベスト4",現行XD用点数換算表!$D$5,IF(L215="ベスト8",現行XD用点数換算表!$E$5,IF(L215="ベスト16",現行XD用点数換算表!$F$5,IF(L215="ベスト32",現行XD用点数換算表!$G$5,"")))))))</f>
        <v>0</v>
      </c>
      <c r="N215" s="12"/>
      <c r="O215" s="8">
        <f>IF(N215="",0,IF(N215="優勝",現行XD用点数換算表!$B$6,IF(N215="準優勝",現行XD用点数換算表!$C$6,IF(N215="ベスト4",現行XD用点数換算表!$D$6,IF(N215="ベスト8",現行XD用点数換算表!$E$6,IF(N215="ベスト16",現行XD用点数換算表!$F$6,IF(N215="ベスト32",現行XD用点数換算表!$G$6,"")))))))</f>
        <v>0</v>
      </c>
      <c r="P215" s="12"/>
      <c r="Q215" s="8">
        <f>IF(P215="",0,IF(P215="優勝",現行XD用点数換算表!$B$7,IF(P215="準優勝",現行XD用点数換算表!$C$7,IF(P215="ベスト4",現行XD用点数換算表!$D$7,IF(P215="ベスト8",現行XD用点数換算表!$E$7,現行XD用点数換算表!$F$7)))))</f>
        <v>0</v>
      </c>
      <c r="R215" s="12"/>
      <c r="S215" s="8">
        <f>IF(R215="",0,IF(R215="優勝",現行XD用点数換算表!$B$8,IF(R215="準優勝",現行XD用点数換算表!$C$8,IF(R215="ベスト4",現行XD用点数換算表!$D$8,IF(R215="ベスト8",現行XD用点数換算表!$E$8,現行XD用点数換算表!$F$8)))))</f>
        <v>0</v>
      </c>
      <c r="T215" s="12"/>
      <c r="U215" s="14">
        <f>IF(T215="",0,IF(T215="優勝",現行XD用点数換算表!$B$13,IF(T215="準優勝",現行XD用点数換算表!$C$13,IF(T215="ベスト4",現行XD用点数換算表!$D$13,現行XD用点数換算表!$E$13))))</f>
        <v>0</v>
      </c>
      <c r="V215" s="12"/>
      <c r="W215" s="8">
        <f>IF(V215="",0,IF(V215="優勝",現行XD用点数換算表!$B$14,IF(V215="準優勝",現行XD用点数換算表!$C$14,IF(V215="ベスト4",現行XD用点数換算表!$D$14,現行XD用点数換算表!$E$14))))</f>
        <v>0</v>
      </c>
      <c r="X215" s="12"/>
      <c r="Y215" s="8">
        <f>IF(X215="",0,IF(X215="優勝",[5]現行XD用点数換算表!$B$15,IF(X215="準優勝",[5]現行XD用点数換算表!$C$15,IF(X215="ベスト4",[5]現行XD用点数換算表!$D$15,IF(X215="ベスト8",[5]現行XD用点数換算表!$E$15,IF(X215="ベスト16",[5]現行XD用点数換算表!$F$15,IF(X215="ベスト32",[5]現行XD用点数換算表!$G$15,"")))))))</f>
        <v>0</v>
      </c>
      <c r="Z215" s="12"/>
      <c r="AA215" s="8">
        <f>IF(Z215="",0,IF(Z215="優勝",現行XD用点数換算表!$B$16,IF(Z215="準優勝",現行XD用点数換算表!$C$16,IF(Z215="ベスト4",現行XD用点数換算表!$D$16,IF(Z215="ベスト8",現行XD用点数換算表!$E$16,IF(Z215="ベスト16",現行XD用点数換算表!$F$16,IF(Z215="ベスト32",現行XD用点数換算表!$G$16,"")))))))</f>
        <v>0</v>
      </c>
      <c r="AB215" s="12"/>
      <c r="AC215" s="8">
        <f>IF(AB215="",0,IF(AB215="優勝",現行XD用点数換算表!$B$17,IF(AB215="準優勝",現行XD用点数換算表!$C$17,IF(AB215="ベスト4",現行XD用点数換算表!$D$17,IF(AB215="ベスト8",現行XD用点数換算表!$E$17,IF(AB215="ベスト16",現行XD用点数換算表!$F$17,IF(AB215="ベスト32",現行XD用点数換算表!$G$17,"")))))))</f>
        <v>0</v>
      </c>
      <c r="AD215" s="12"/>
      <c r="AE215" s="8">
        <f>IF(AD215="",0,IF(AD215="優勝",現行XD用点数換算表!$B$18,IF(AD215="準優勝",現行XD用点数換算表!$C$18,IF(AD215="ベスト4",現行XD用点数換算表!$D$18,IF(AD215="ベスト8",現行XD用点数換算表!$E$18,現行XD用点数換算表!$F$18)))))</f>
        <v>0</v>
      </c>
      <c r="AF215" s="12"/>
      <c r="AG215" s="8">
        <f>IF(AF215="",0,IF(AF215="優勝",現行XD用点数換算表!$B$19,IF(AF215="準優勝",現行XD用点数換算表!$C$19,IF(AF215="ベスト4",現行XD用点数換算表!$D$19,IF(AF215="ベスト8",現行XD用点数換算表!$E$19,現行XD用点数換算表!$F$19)))))</f>
        <v>0</v>
      </c>
      <c r="AH215" s="8">
        <f t="shared" si="6"/>
        <v>0</v>
      </c>
    </row>
    <row r="216" spans="1:34" ht="15" customHeight="1" x14ac:dyDescent="0.55000000000000004">
      <c r="A216" s="12"/>
      <c r="B216" s="12"/>
      <c r="C216" s="12"/>
      <c r="D216" s="12"/>
      <c r="E216" s="12"/>
      <c r="F216" s="12"/>
      <c r="G216" s="13">
        <f>IF(F216="",0,IF(F216="優勝",現行XD用点数換算表!$B$2,IF(F216="準優勝",現行XD用点数換算表!$C$2,IF(F216="ベスト4",現行XD用点数換算表!$D$2,現行XD用点数換算表!$E$2))))</f>
        <v>0</v>
      </c>
      <c r="H216" s="12"/>
      <c r="I216" s="8">
        <f>IF(H216="",0,IF(H216="優勝",現行XD用点数換算表!$B$3,IF(H216="準優勝",現行XD用点数換算表!$C$3,IF(H216="ベスト4",現行XD用点数換算表!$D$3,現行XD用点数換算表!$E$3))))</f>
        <v>0</v>
      </c>
      <c r="J216" s="12"/>
      <c r="K216" s="8">
        <f>IF(J216="",0,IF(J216="優勝",[5]現行XD用点数換算表!$B$4,IF(J216="準優勝",[5]現行XD用点数換算表!$C$4,IF(J216="ベスト4",[5]現行XD用点数換算表!$D$4,IF(J216="ベスト8",[5]現行XD用点数換算表!$E$4,IF(J216="ベスト16",[5]現行XD用点数換算表!$F$4,IF(J216="ベスト32",[5]現行XD用点数換算表!$G$4,"")))))))</f>
        <v>0</v>
      </c>
      <c r="L216" s="12"/>
      <c r="M216" s="8">
        <f>IF(L216="",0,IF(L216="優勝",現行XD用点数換算表!$B$5,IF(L216="準優勝",現行XD用点数換算表!$C$5,IF(L216="ベスト4",現行XD用点数換算表!$D$5,IF(L216="ベスト8",現行XD用点数換算表!$E$5,IF(L216="ベスト16",現行XD用点数換算表!$F$5,IF(L216="ベスト32",現行XD用点数換算表!$G$5,"")))))))</f>
        <v>0</v>
      </c>
      <c r="N216" s="12"/>
      <c r="O216" s="8">
        <f>IF(N216="",0,IF(N216="優勝",現行XD用点数換算表!$B$6,IF(N216="準優勝",現行XD用点数換算表!$C$6,IF(N216="ベスト4",現行XD用点数換算表!$D$6,IF(N216="ベスト8",現行XD用点数換算表!$E$6,IF(N216="ベスト16",現行XD用点数換算表!$F$6,IF(N216="ベスト32",現行XD用点数換算表!$G$6,"")))))))</f>
        <v>0</v>
      </c>
      <c r="P216" s="12"/>
      <c r="Q216" s="8">
        <f>IF(P216="",0,IF(P216="優勝",現行XD用点数換算表!$B$7,IF(P216="準優勝",現行XD用点数換算表!$C$7,IF(P216="ベスト4",現行XD用点数換算表!$D$7,IF(P216="ベスト8",現行XD用点数換算表!$E$7,現行XD用点数換算表!$F$7)))))</f>
        <v>0</v>
      </c>
      <c r="R216" s="12"/>
      <c r="S216" s="8">
        <f>IF(R216="",0,IF(R216="優勝",現行XD用点数換算表!$B$8,IF(R216="準優勝",現行XD用点数換算表!$C$8,IF(R216="ベスト4",現行XD用点数換算表!$D$8,IF(R216="ベスト8",現行XD用点数換算表!$E$8,現行XD用点数換算表!$F$8)))))</f>
        <v>0</v>
      </c>
      <c r="T216" s="12"/>
      <c r="U216" s="14">
        <f>IF(T216="",0,IF(T216="優勝",現行XD用点数換算表!$B$13,IF(T216="準優勝",現行XD用点数換算表!$C$13,IF(T216="ベスト4",現行XD用点数換算表!$D$13,現行XD用点数換算表!$E$13))))</f>
        <v>0</v>
      </c>
      <c r="V216" s="12"/>
      <c r="W216" s="8">
        <f>IF(V216="",0,IF(V216="優勝",現行XD用点数換算表!$B$14,IF(V216="準優勝",現行XD用点数換算表!$C$14,IF(V216="ベスト4",現行XD用点数換算表!$D$14,現行XD用点数換算表!$E$14))))</f>
        <v>0</v>
      </c>
      <c r="X216" s="12"/>
      <c r="Y216" s="8">
        <f>IF(X216="",0,IF(X216="優勝",[5]現行XD用点数換算表!$B$15,IF(X216="準優勝",[5]現行XD用点数換算表!$C$15,IF(X216="ベスト4",[5]現行XD用点数換算表!$D$15,IF(X216="ベスト8",[5]現行XD用点数換算表!$E$15,IF(X216="ベスト16",[5]現行XD用点数換算表!$F$15,IF(X216="ベスト32",[5]現行XD用点数換算表!$G$15,"")))))))</f>
        <v>0</v>
      </c>
      <c r="Z216" s="12"/>
      <c r="AA216" s="8">
        <f>IF(Z216="",0,IF(Z216="優勝",現行XD用点数換算表!$B$16,IF(Z216="準優勝",現行XD用点数換算表!$C$16,IF(Z216="ベスト4",現行XD用点数換算表!$D$16,IF(Z216="ベスト8",現行XD用点数換算表!$E$16,IF(Z216="ベスト16",現行XD用点数換算表!$F$16,IF(Z216="ベスト32",現行XD用点数換算表!$G$16,"")))))))</f>
        <v>0</v>
      </c>
      <c r="AB216" s="12"/>
      <c r="AC216" s="8">
        <f>IF(AB216="",0,IF(AB216="優勝",現行XD用点数換算表!$B$17,IF(AB216="準優勝",現行XD用点数換算表!$C$17,IF(AB216="ベスト4",現行XD用点数換算表!$D$17,IF(AB216="ベスト8",現行XD用点数換算表!$E$17,IF(AB216="ベスト16",現行XD用点数換算表!$F$17,IF(AB216="ベスト32",現行XD用点数換算表!$G$17,"")))))))</f>
        <v>0</v>
      </c>
      <c r="AD216" s="12"/>
      <c r="AE216" s="8">
        <f>IF(AD216="",0,IF(AD216="優勝",現行XD用点数換算表!$B$18,IF(AD216="準優勝",現行XD用点数換算表!$C$18,IF(AD216="ベスト4",現行XD用点数換算表!$D$18,IF(AD216="ベスト8",現行XD用点数換算表!$E$18,現行XD用点数換算表!$F$18)))))</f>
        <v>0</v>
      </c>
      <c r="AF216" s="12"/>
      <c r="AG216" s="8">
        <f>IF(AF216="",0,IF(AF216="優勝",現行XD用点数換算表!$B$19,IF(AF216="準優勝",現行XD用点数換算表!$C$19,IF(AF216="ベスト4",現行XD用点数換算表!$D$19,IF(AF216="ベスト8",現行XD用点数換算表!$E$19,現行XD用点数換算表!$F$19)))))</f>
        <v>0</v>
      </c>
      <c r="AH216" s="8">
        <f t="shared" si="6"/>
        <v>0</v>
      </c>
    </row>
    <row r="217" spans="1:34" ht="15" customHeight="1" x14ac:dyDescent="0.55000000000000004">
      <c r="A217" s="12"/>
      <c r="B217" s="12"/>
      <c r="C217" s="12"/>
      <c r="D217" s="12"/>
      <c r="E217" s="12"/>
      <c r="F217" s="12"/>
      <c r="G217" s="13">
        <f>IF(F217="",0,IF(F217="優勝",現行XD用点数換算表!$B$2,IF(F217="準優勝",現行XD用点数換算表!$C$2,IF(F217="ベスト4",現行XD用点数換算表!$D$2,現行XD用点数換算表!$E$2))))</f>
        <v>0</v>
      </c>
      <c r="H217" s="12"/>
      <c r="I217" s="8">
        <f>IF(H217="",0,IF(H217="優勝",現行XD用点数換算表!$B$3,IF(H217="準優勝",現行XD用点数換算表!$C$3,IF(H217="ベスト4",現行XD用点数換算表!$D$3,現行XD用点数換算表!$E$3))))</f>
        <v>0</v>
      </c>
      <c r="J217" s="12"/>
      <c r="K217" s="8">
        <f>IF(J217="",0,IF(J217="優勝",[5]現行XD用点数換算表!$B$4,IF(J217="準優勝",[5]現行XD用点数換算表!$C$4,IF(J217="ベスト4",[5]現行XD用点数換算表!$D$4,IF(J217="ベスト8",[5]現行XD用点数換算表!$E$4,IF(J217="ベスト16",[5]現行XD用点数換算表!$F$4,IF(J217="ベスト32",[5]現行XD用点数換算表!$G$4,"")))))))</f>
        <v>0</v>
      </c>
      <c r="L217" s="12"/>
      <c r="M217" s="8">
        <f>IF(L217="",0,IF(L217="優勝",現行XD用点数換算表!$B$5,IF(L217="準優勝",現行XD用点数換算表!$C$5,IF(L217="ベスト4",現行XD用点数換算表!$D$5,IF(L217="ベスト8",現行XD用点数換算表!$E$5,IF(L217="ベスト16",現行XD用点数換算表!$F$5,IF(L217="ベスト32",現行XD用点数換算表!$G$5,"")))))))</f>
        <v>0</v>
      </c>
      <c r="N217" s="12"/>
      <c r="O217" s="8">
        <f>IF(N217="",0,IF(N217="優勝",現行XD用点数換算表!$B$6,IF(N217="準優勝",現行XD用点数換算表!$C$6,IF(N217="ベスト4",現行XD用点数換算表!$D$6,IF(N217="ベスト8",現行XD用点数換算表!$E$6,IF(N217="ベスト16",現行XD用点数換算表!$F$6,IF(N217="ベスト32",現行XD用点数換算表!$G$6,"")))))))</f>
        <v>0</v>
      </c>
      <c r="P217" s="12"/>
      <c r="Q217" s="8">
        <f>IF(P217="",0,IF(P217="優勝",現行XD用点数換算表!$B$7,IF(P217="準優勝",現行XD用点数換算表!$C$7,IF(P217="ベスト4",現行XD用点数換算表!$D$7,IF(P217="ベスト8",現行XD用点数換算表!$E$7,現行XD用点数換算表!$F$7)))))</f>
        <v>0</v>
      </c>
      <c r="R217" s="12"/>
      <c r="S217" s="8">
        <f>IF(R217="",0,IF(R217="優勝",現行XD用点数換算表!$B$8,IF(R217="準優勝",現行XD用点数換算表!$C$8,IF(R217="ベスト4",現行XD用点数換算表!$D$8,IF(R217="ベスト8",現行XD用点数換算表!$E$8,現行XD用点数換算表!$F$8)))))</f>
        <v>0</v>
      </c>
      <c r="T217" s="12"/>
      <c r="U217" s="14">
        <f>IF(T217="",0,IF(T217="優勝",現行XD用点数換算表!$B$13,IF(T217="準優勝",現行XD用点数換算表!$C$13,IF(T217="ベスト4",現行XD用点数換算表!$D$13,現行XD用点数換算表!$E$13))))</f>
        <v>0</v>
      </c>
      <c r="V217" s="12"/>
      <c r="W217" s="8">
        <f>IF(V217="",0,IF(V217="優勝",現行XD用点数換算表!$B$14,IF(V217="準優勝",現行XD用点数換算表!$C$14,IF(V217="ベスト4",現行XD用点数換算表!$D$14,現行XD用点数換算表!$E$14))))</f>
        <v>0</v>
      </c>
      <c r="X217" s="12"/>
      <c r="Y217" s="8">
        <f>IF(X217="",0,IF(X217="優勝",[5]現行XD用点数換算表!$B$15,IF(X217="準優勝",[5]現行XD用点数換算表!$C$15,IF(X217="ベスト4",[5]現行XD用点数換算表!$D$15,IF(X217="ベスト8",[5]現行XD用点数換算表!$E$15,IF(X217="ベスト16",[5]現行XD用点数換算表!$F$15,IF(X217="ベスト32",[5]現行XD用点数換算表!$G$15,"")))))))</f>
        <v>0</v>
      </c>
      <c r="Z217" s="12"/>
      <c r="AA217" s="8">
        <f>IF(Z217="",0,IF(Z217="優勝",現行XD用点数換算表!$B$16,IF(Z217="準優勝",現行XD用点数換算表!$C$16,IF(Z217="ベスト4",現行XD用点数換算表!$D$16,IF(Z217="ベスト8",現行XD用点数換算表!$E$16,IF(Z217="ベスト16",現行XD用点数換算表!$F$16,IF(Z217="ベスト32",現行XD用点数換算表!$G$16,"")))))))</f>
        <v>0</v>
      </c>
      <c r="AB217" s="12"/>
      <c r="AC217" s="8">
        <f>IF(AB217="",0,IF(AB217="優勝",現行XD用点数換算表!$B$17,IF(AB217="準優勝",現行XD用点数換算表!$C$17,IF(AB217="ベスト4",現行XD用点数換算表!$D$17,IF(AB217="ベスト8",現行XD用点数換算表!$E$17,IF(AB217="ベスト16",現行XD用点数換算表!$F$17,IF(AB217="ベスト32",現行XD用点数換算表!$G$17,"")))))))</f>
        <v>0</v>
      </c>
      <c r="AD217" s="12"/>
      <c r="AE217" s="8">
        <f>IF(AD217="",0,IF(AD217="優勝",現行XD用点数換算表!$B$18,IF(AD217="準優勝",現行XD用点数換算表!$C$18,IF(AD217="ベスト4",現行XD用点数換算表!$D$18,IF(AD217="ベスト8",現行XD用点数換算表!$E$18,現行XD用点数換算表!$F$18)))))</f>
        <v>0</v>
      </c>
      <c r="AF217" s="12"/>
      <c r="AG217" s="8">
        <f>IF(AF217="",0,IF(AF217="優勝",現行XD用点数換算表!$B$19,IF(AF217="準優勝",現行XD用点数換算表!$C$19,IF(AF217="ベスト4",現行XD用点数換算表!$D$19,IF(AF217="ベスト8",現行XD用点数換算表!$E$19,現行XD用点数換算表!$F$19)))))</f>
        <v>0</v>
      </c>
      <c r="AH217" s="8">
        <f t="shared" si="6"/>
        <v>0</v>
      </c>
    </row>
    <row r="218" spans="1:34" ht="15" customHeight="1" x14ac:dyDescent="0.55000000000000004">
      <c r="A218" s="12"/>
      <c r="B218" s="12"/>
      <c r="C218" s="12"/>
      <c r="D218" s="12"/>
      <c r="E218" s="12"/>
      <c r="F218" s="12"/>
      <c r="G218" s="13">
        <f>IF(F218="",0,IF(F218="優勝",現行XD用点数換算表!$B$2,IF(F218="準優勝",現行XD用点数換算表!$C$2,IF(F218="ベスト4",現行XD用点数換算表!$D$2,現行XD用点数換算表!$E$2))))</f>
        <v>0</v>
      </c>
      <c r="H218" s="12"/>
      <c r="I218" s="8">
        <f>IF(H218="",0,IF(H218="優勝",現行XD用点数換算表!$B$3,IF(H218="準優勝",現行XD用点数換算表!$C$3,IF(H218="ベスト4",現行XD用点数換算表!$D$3,現行XD用点数換算表!$E$3))))</f>
        <v>0</v>
      </c>
      <c r="J218" s="12"/>
      <c r="K218" s="8">
        <f>IF(J218="",0,IF(J218="優勝",[5]現行XD用点数換算表!$B$4,IF(J218="準優勝",[5]現行XD用点数換算表!$C$4,IF(J218="ベスト4",[5]現行XD用点数換算表!$D$4,IF(J218="ベスト8",[5]現行XD用点数換算表!$E$4,IF(J218="ベスト16",[5]現行XD用点数換算表!$F$4,IF(J218="ベスト32",[5]現行XD用点数換算表!$G$4,"")))))))</f>
        <v>0</v>
      </c>
      <c r="L218" s="12"/>
      <c r="M218" s="8">
        <f>IF(L218="",0,IF(L218="優勝",現行XD用点数換算表!$B$5,IF(L218="準優勝",現行XD用点数換算表!$C$5,IF(L218="ベスト4",現行XD用点数換算表!$D$5,IF(L218="ベスト8",現行XD用点数換算表!$E$5,IF(L218="ベスト16",現行XD用点数換算表!$F$5,IF(L218="ベスト32",現行XD用点数換算表!$G$5,"")))))))</f>
        <v>0</v>
      </c>
      <c r="N218" s="12"/>
      <c r="O218" s="8">
        <f>IF(N218="",0,IF(N218="優勝",現行XD用点数換算表!$B$6,IF(N218="準優勝",現行XD用点数換算表!$C$6,IF(N218="ベスト4",現行XD用点数換算表!$D$6,IF(N218="ベスト8",現行XD用点数換算表!$E$6,IF(N218="ベスト16",現行XD用点数換算表!$F$6,IF(N218="ベスト32",現行XD用点数換算表!$G$6,"")))))))</f>
        <v>0</v>
      </c>
      <c r="P218" s="12"/>
      <c r="Q218" s="8">
        <f>IF(P218="",0,IF(P218="優勝",現行XD用点数換算表!$B$7,IF(P218="準優勝",現行XD用点数換算表!$C$7,IF(P218="ベスト4",現行XD用点数換算表!$D$7,IF(P218="ベスト8",現行XD用点数換算表!$E$7,現行XD用点数換算表!$F$7)))))</f>
        <v>0</v>
      </c>
      <c r="R218" s="12"/>
      <c r="S218" s="8">
        <f>IF(R218="",0,IF(R218="優勝",現行XD用点数換算表!$B$8,IF(R218="準優勝",現行XD用点数換算表!$C$8,IF(R218="ベスト4",現行XD用点数換算表!$D$8,IF(R218="ベスト8",現行XD用点数換算表!$E$8,現行XD用点数換算表!$F$8)))))</f>
        <v>0</v>
      </c>
      <c r="T218" s="12"/>
      <c r="U218" s="14">
        <f>IF(T218="",0,IF(T218="優勝",現行XD用点数換算表!$B$13,IF(T218="準優勝",現行XD用点数換算表!$C$13,IF(T218="ベスト4",現行XD用点数換算表!$D$13,現行XD用点数換算表!$E$13))))</f>
        <v>0</v>
      </c>
      <c r="V218" s="12"/>
      <c r="W218" s="8">
        <f>IF(V218="",0,IF(V218="優勝",現行XD用点数換算表!$B$14,IF(V218="準優勝",現行XD用点数換算表!$C$14,IF(V218="ベスト4",現行XD用点数換算表!$D$14,現行XD用点数換算表!$E$14))))</f>
        <v>0</v>
      </c>
      <c r="X218" s="12"/>
      <c r="Y218" s="8">
        <f>IF(X218="",0,IF(X218="優勝",[5]現行XD用点数換算表!$B$15,IF(X218="準優勝",[5]現行XD用点数換算表!$C$15,IF(X218="ベスト4",[5]現行XD用点数換算表!$D$15,IF(X218="ベスト8",[5]現行XD用点数換算表!$E$15,IF(X218="ベスト16",[5]現行XD用点数換算表!$F$15,IF(X218="ベスト32",[5]現行XD用点数換算表!$G$15,"")))))))</f>
        <v>0</v>
      </c>
      <c r="Z218" s="12"/>
      <c r="AA218" s="8">
        <f>IF(Z218="",0,IF(Z218="優勝",現行XD用点数換算表!$B$16,IF(Z218="準優勝",現行XD用点数換算表!$C$16,IF(Z218="ベスト4",現行XD用点数換算表!$D$16,IF(Z218="ベスト8",現行XD用点数換算表!$E$16,IF(Z218="ベスト16",現行XD用点数換算表!$F$16,IF(Z218="ベスト32",現行XD用点数換算表!$G$16,"")))))))</f>
        <v>0</v>
      </c>
      <c r="AB218" s="12"/>
      <c r="AC218" s="8">
        <f>IF(AB218="",0,IF(AB218="優勝",現行XD用点数換算表!$B$17,IF(AB218="準優勝",現行XD用点数換算表!$C$17,IF(AB218="ベスト4",現行XD用点数換算表!$D$17,IF(AB218="ベスト8",現行XD用点数換算表!$E$17,IF(AB218="ベスト16",現行XD用点数換算表!$F$17,IF(AB218="ベスト32",現行XD用点数換算表!$G$17,"")))))))</f>
        <v>0</v>
      </c>
      <c r="AD218" s="12"/>
      <c r="AE218" s="8">
        <f>IF(AD218="",0,IF(AD218="優勝",現行XD用点数換算表!$B$18,IF(AD218="準優勝",現行XD用点数換算表!$C$18,IF(AD218="ベスト4",現行XD用点数換算表!$D$18,IF(AD218="ベスト8",現行XD用点数換算表!$E$18,現行XD用点数換算表!$F$18)))))</f>
        <v>0</v>
      </c>
      <c r="AF218" s="12"/>
      <c r="AG218" s="8">
        <f>IF(AF218="",0,IF(AF218="優勝",現行XD用点数換算表!$B$19,IF(AF218="準優勝",現行XD用点数換算表!$C$19,IF(AF218="ベスト4",現行XD用点数換算表!$D$19,IF(AF218="ベスト8",現行XD用点数換算表!$E$19,現行XD用点数換算表!$F$19)))))</f>
        <v>0</v>
      </c>
      <c r="AH218" s="8">
        <f t="shared" si="6"/>
        <v>0</v>
      </c>
    </row>
    <row r="219" spans="1:34" ht="15" customHeight="1" x14ac:dyDescent="0.55000000000000004">
      <c r="A219" s="12"/>
      <c r="B219" s="12"/>
      <c r="C219" s="12"/>
      <c r="D219" s="12"/>
      <c r="E219" s="12"/>
      <c r="F219" s="12"/>
      <c r="G219" s="13">
        <f>IF(F219="",0,IF(F219="優勝",現行XD用点数換算表!$B$2,IF(F219="準優勝",現行XD用点数換算表!$C$2,IF(F219="ベスト4",現行XD用点数換算表!$D$2,現行XD用点数換算表!$E$2))))</f>
        <v>0</v>
      </c>
      <c r="H219" s="12"/>
      <c r="I219" s="8">
        <f>IF(H219="",0,IF(H219="優勝",現行XD用点数換算表!$B$3,IF(H219="準優勝",現行XD用点数換算表!$C$3,IF(H219="ベスト4",現行XD用点数換算表!$D$3,現行XD用点数換算表!$E$3))))</f>
        <v>0</v>
      </c>
      <c r="J219" s="12"/>
      <c r="K219" s="8">
        <f>IF(J219="",0,IF(J219="優勝",[5]現行XD用点数換算表!$B$4,IF(J219="準優勝",[5]現行XD用点数換算表!$C$4,IF(J219="ベスト4",[5]現行XD用点数換算表!$D$4,IF(J219="ベスト8",[5]現行XD用点数換算表!$E$4,IF(J219="ベスト16",[5]現行XD用点数換算表!$F$4,IF(J219="ベスト32",[5]現行XD用点数換算表!$G$4,"")))))))</f>
        <v>0</v>
      </c>
      <c r="L219" s="12"/>
      <c r="M219" s="8">
        <f>IF(L219="",0,IF(L219="優勝",現行XD用点数換算表!$B$5,IF(L219="準優勝",現行XD用点数換算表!$C$5,IF(L219="ベスト4",現行XD用点数換算表!$D$5,IF(L219="ベスト8",現行XD用点数換算表!$E$5,IF(L219="ベスト16",現行XD用点数換算表!$F$5,IF(L219="ベスト32",現行XD用点数換算表!$G$5,"")))))))</f>
        <v>0</v>
      </c>
      <c r="N219" s="12"/>
      <c r="O219" s="8">
        <f>IF(N219="",0,IF(N219="優勝",現行XD用点数換算表!$B$6,IF(N219="準優勝",現行XD用点数換算表!$C$6,IF(N219="ベスト4",現行XD用点数換算表!$D$6,IF(N219="ベスト8",現行XD用点数換算表!$E$6,IF(N219="ベスト16",現行XD用点数換算表!$F$6,IF(N219="ベスト32",現行XD用点数換算表!$G$6,"")))))))</f>
        <v>0</v>
      </c>
      <c r="P219" s="12"/>
      <c r="Q219" s="8">
        <f>IF(P219="",0,IF(P219="優勝",現行XD用点数換算表!$B$7,IF(P219="準優勝",現行XD用点数換算表!$C$7,IF(P219="ベスト4",現行XD用点数換算表!$D$7,IF(P219="ベスト8",現行XD用点数換算表!$E$7,現行XD用点数換算表!$F$7)))))</f>
        <v>0</v>
      </c>
      <c r="R219" s="12"/>
      <c r="S219" s="8">
        <f>IF(R219="",0,IF(R219="優勝",現行XD用点数換算表!$B$8,IF(R219="準優勝",現行XD用点数換算表!$C$8,IF(R219="ベスト4",現行XD用点数換算表!$D$8,IF(R219="ベスト8",現行XD用点数換算表!$E$8,現行XD用点数換算表!$F$8)))))</f>
        <v>0</v>
      </c>
      <c r="T219" s="12"/>
      <c r="U219" s="14">
        <f>IF(T219="",0,IF(T219="優勝",現行XD用点数換算表!$B$13,IF(T219="準優勝",現行XD用点数換算表!$C$13,IF(T219="ベスト4",現行XD用点数換算表!$D$13,現行XD用点数換算表!$E$13))))</f>
        <v>0</v>
      </c>
      <c r="V219" s="12"/>
      <c r="W219" s="8">
        <f>IF(V219="",0,IF(V219="優勝",現行XD用点数換算表!$B$14,IF(V219="準優勝",現行XD用点数換算表!$C$14,IF(V219="ベスト4",現行XD用点数換算表!$D$14,現行XD用点数換算表!$E$14))))</f>
        <v>0</v>
      </c>
      <c r="X219" s="12"/>
      <c r="Y219" s="8">
        <f>IF(X219="",0,IF(X219="優勝",[5]現行XD用点数換算表!$B$15,IF(X219="準優勝",[5]現行XD用点数換算表!$C$15,IF(X219="ベスト4",[5]現行XD用点数換算表!$D$15,IF(X219="ベスト8",[5]現行XD用点数換算表!$E$15,IF(X219="ベスト16",[5]現行XD用点数換算表!$F$15,IF(X219="ベスト32",[5]現行XD用点数換算表!$G$15,"")))))))</f>
        <v>0</v>
      </c>
      <c r="Z219" s="12"/>
      <c r="AA219" s="8">
        <f>IF(Z219="",0,IF(Z219="優勝",現行XD用点数換算表!$B$16,IF(Z219="準優勝",現行XD用点数換算表!$C$16,IF(Z219="ベスト4",現行XD用点数換算表!$D$16,IF(Z219="ベスト8",現行XD用点数換算表!$E$16,IF(Z219="ベスト16",現行XD用点数換算表!$F$16,IF(Z219="ベスト32",現行XD用点数換算表!$G$16,"")))))))</f>
        <v>0</v>
      </c>
      <c r="AB219" s="12"/>
      <c r="AC219" s="8">
        <f>IF(AB219="",0,IF(AB219="優勝",現行XD用点数換算表!$B$17,IF(AB219="準優勝",現行XD用点数換算表!$C$17,IF(AB219="ベスト4",現行XD用点数換算表!$D$17,IF(AB219="ベスト8",現行XD用点数換算表!$E$17,IF(AB219="ベスト16",現行XD用点数換算表!$F$17,IF(AB219="ベスト32",現行XD用点数換算表!$G$17,"")))))))</f>
        <v>0</v>
      </c>
      <c r="AD219" s="12"/>
      <c r="AE219" s="8">
        <f>IF(AD219="",0,IF(AD219="優勝",現行XD用点数換算表!$B$18,IF(AD219="準優勝",現行XD用点数換算表!$C$18,IF(AD219="ベスト4",現行XD用点数換算表!$D$18,IF(AD219="ベスト8",現行XD用点数換算表!$E$18,現行XD用点数換算表!$F$18)))))</f>
        <v>0</v>
      </c>
      <c r="AF219" s="12"/>
      <c r="AG219" s="8">
        <f>IF(AF219="",0,IF(AF219="優勝",現行XD用点数換算表!$B$19,IF(AF219="準優勝",現行XD用点数換算表!$C$19,IF(AF219="ベスト4",現行XD用点数換算表!$D$19,IF(AF219="ベスト8",現行XD用点数換算表!$E$19,現行XD用点数換算表!$F$19)))))</f>
        <v>0</v>
      </c>
      <c r="AH219" s="8">
        <f t="shared" si="6"/>
        <v>0</v>
      </c>
    </row>
    <row r="220" spans="1:34" ht="15" customHeight="1" x14ac:dyDescent="0.55000000000000004">
      <c r="A220" s="12"/>
      <c r="B220" s="12"/>
      <c r="C220" s="12"/>
      <c r="D220" s="12"/>
      <c r="E220" s="12"/>
      <c r="F220" s="12"/>
      <c r="G220" s="13">
        <f>IF(F220="",0,IF(F220="優勝",現行XD用点数換算表!$B$2,IF(F220="準優勝",現行XD用点数換算表!$C$2,IF(F220="ベスト4",現行XD用点数換算表!$D$2,現行XD用点数換算表!$E$2))))</f>
        <v>0</v>
      </c>
      <c r="H220" s="12"/>
      <c r="I220" s="8">
        <f>IF(H220="",0,IF(H220="優勝",現行XD用点数換算表!$B$3,IF(H220="準優勝",現行XD用点数換算表!$C$3,IF(H220="ベスト4",現行XD用点数換算表!$D$3,現行XD用点数換算表!$E$3))))</f>
        <v>0</v>
      </c>
      <c r="J220" s="12"/>
      <c r="K220" s="8">
        <f>IF(J220="",0,IF(J220="優勝",[5]現行XD用点数換算表!$B$4,IF(J220="準優勝",[5]現行XD用点数換算表!$C$4,IF(J220="ベスト4",[5]現行XD用点数換算表!$D$4,IF(J220="ベスト8",[5]現行XD用点数換算表!$E$4,IF(J220="ベスト16",[5]現行XD用点数換算表!$F$4,IF(J220="ベスト32",[5]現行XD用点数換算表!$G$4,"")))))))</f>
        <v>0</v>
      </c>
      <c r="L220" s="12"/>
      <c r="M220" s="8">
        <f>IF(L220="",0,IF(L220="優勝",現行XD用点数換算表!$B$5,IF(L220="準優勝",現行XD用点数換算表!$C$5,IF(L220="ベスト4",現行XD用点数換算表!$D$5,IF(L220="ベスト8",現行XD用点数換算表!$E$5,IF(L220="ベスト16",現行XD用点数換算表!$F$5,IF(L220="ベスト32",現行XD用点数換算表!$G$5,"")))))))</f>
        <v>0</v>
      </c>
      <c r="N220" s="12"/>
      <c r="O220" s="8">
        <f>IF(N220="",0,IF(N220="優勝",現行XD用点数換算表!$B$6,IF(N220="準優勝",現行XD用点数換算表!$C$6,IF(N220="ベスト4",現行XD用点数換算表!$D$6,IF(N220="ベスト8",現行XD用点数換算表!$E$6,IF(N220="ベスト16",現行XD用点数換算表!$F$6,IF(N220="ベスト32",現行XD用点数換算表!$G$6,"")))))))</f>
        <v>0</v>
      </c>
      <c r="P220" s="12"/>
      <c r="Q220" s="8">
        <f>IF(P220="",0,IF(P220="優勝",現行XD用点数換算表!$B$7,IF(P220="準優勝",現行XD用点数換算表!$C$7,IF(P220="ベスト4",現行XD用点数換算表!$D$7,IF(P220="ベスト8",現行XD用点数換算表!$E$7,現行XD用点数換算表!$F$7)))))</f>
        <v>0</v>
      </c>
      <c r="R220" s="12"/>
      <c r="S220" s="8">
        <f>IF(R220="",0,IF(R220="優勝",現行XD用点数換算表!$B$8,IF(R220="準優勝",現行XD用点数換算表!$C$8,IF(R220="ベスト4",現行XD用点数換算表!$D$8,IF(R220="ベスト8",現行XD用点数換算表!$E$8,現行XD用点数換算表!$F$8)))))</f>
        <v>0</v>
      </c>
      <c r="T220" s="12"/>
      <c r="U220" s="14">
        <f>IF(T220="",0,IF(T220="優勝",現行XD用点数換算表!$B$13,IF(T220="準優勝",現行XD用点数換算表!$C$13,IF(T220="ベスト4",現行XD用点数換算表!$D$13,現行XD用点数換算表!$E$13))))</f>
        <v>0</v>
      </c>
      <c r="V220" s="12"/>
      <c r="W220" s="8">
        <f>IF(V220="",0,IF(V220="優勝",現行XD用点数換算表!$B$14,IF(V220="準優勝",現行XD用点数換算表!$C$14,IF(V220="ベスト4",現行XD用点数換算表!$D$14,現行XD用点数換算表!$E$14))))</f>
        <v>0</v>
      </c>
      <c r="X220" s="12"/>
      <c r="Y220" s="8">
        <f>IF(X220="",0,IF(X220="優勝",[5]現行XD用点数換算表!$B$15,IF(X220="準優勝",[5]現行XD用点数換算表!$C$15,IF(X220="ベスト4",[5]現行XD用点数換算表!$D$15,IF(X220="ベスト8",[5]現行XD用点数換算表!$E$15,IF(X220="ベスト16",[5]現行XD用点数換算表!$F$15,IF(X220="ベスト32",[5]現行XD用点数換算表!$G$15,"")))))))</f>
        <v>0</v>
      </c>
      <c r="Z220" s="12"/>
      <c r="AA220" s="8">
        <f>IF(Z220="",0,IF(Z220="優勝",現行XD用点数換算表!$B$16,IF(Z220="準優勝",現行XD用点数換算表!$C$16,IF(Z220="ベスト4",現行XD用点数換算表!$D$16,IF(Z220="ベスト8",現行XD用点数換算表!$E$16,IF(Z220="ベスト16",現行XD用点数換算表!$F$16,IF(Z220="ベスト32",現行XD用点数換算表!$G$16,"")))))))</f>
        <v>0</v>
      </c>
      <c r="AB220" s="12"/>
      <c r="AC220" s="8">
        <f>IF(AB220="",0,IF(AB220="優勝",現行XD用点数換算表!$B$17,IF(AB220="準優勝",現行XD用点数換算表!$C$17,IF(AB220="ベスト4",現行XD用点数換算表!$D$17,IF(AB220="ベスト8",現行XD用点数換算表!$E$17,IF(AB220="ベスト16",現行XD用点数換算表!$F$17,IF(AB220="ベスト32",現行XD用点数換算表!$G$17,"")))))))</f>
        <v>0</v>
      </c>
      <c r="AD220" s="12"/>
      <c r="AE220" s="8">
        <f>IF(AD220="",0,IF(AD220="優勝",現行XD用点数換算表!$B$18,IF(AD220="準優勝",現行XD用点数換算表!$C$18,IF(AD220="ベスト4",現行XD用点数換算表!$D$18,IF(AD220="ベスト8",現行XD用点数換算表!$E$18,現行XD用点数換算表!$F$18)))))</f>
        <v>0</v>
      </c>
      <c r="AF220" s="12"/>
      <c r="AG220" s="8">
        <f>IF(AF220="",0,IF(AF220="優勝",現行XD用点数換算表!$B$19,IF(AF220="準優勝",現行XD用点数換算表!$C$19,IF(AF220="ベスト4",現行XD用点数換算表!$D$19,IF(AF220="ベスト8",現行XD用点数換算表!$E$19,現行XD用点数換算表!$F$19)))))</f>
        <v>0</v>
      </c>
      <c r="AH220" s="8">
        <f t="shared" si="6"/>
        <v>0</v>
      </c>
    </row>
    <row r="221" spans="1:34" ht="15" customHeight="1" x14ac:dyDescent="0.55000000000000004">
      <c r="A221" s="12"/>
      <c r="B221" s="12"/>
      <c r="C221" s="12"/>
      <c r="D221" s="12"/>
      <c r="E221" s="12"/>
      <c r="F221" s="12"/>
      <c r="G221" s="13">
        <f>IF(F221="",0,IF(F221="優勝",現行XD用点数換算表!$B$2,IF(F221="準優勝",現行XD用点数換算表!$C$2,IF(F221="ベスト4",現行XD用点数換算表!$D$2,現行XD用点数換算表!$E$2))))</f>
        <v>0</v>
      </c>
      <c r="H221" s="12"/>
      <c r="I221" s="8">
        <f>IF(H221="",0,IF(H221="優勝",現行XD用点数換算表!$B$3,IF(H221="準優勝",現行XD用点数換算表!$C$3,IF(H221="ベスト4",現行XD用点数換算表!$D$3,現行XD用点数換算表!$E$3))))</f>
        <v>0</v>
      </c>
      <c r="J221" s="12"/>
      <c r="K221" s="8">
        <f>IF(J221="",0,IF(J221="優勝",[5]現行XD用点数換算表!$B$4,IF(J221="準優勝",[5]現行XD用点数換算表!$C$4,IF(J221="ベスト4",[5]現行XD用点数換算表!$D$4,IF(J221="ベスト8",[5]現行XD用点数換算表!$E$4,IF(J221="ベスト16",[5]現行XD用点数換算表!$F$4,IF(J221="ベスト32",[5]現行XD用点数換算表!$G$4,"")))))))</f>
        <v>0</v>
      </c>
      <c r="L221" s="12"/>
      <c r="M221" s="8">
        <f>IF(L221="",0,IF(L221="優勝",現行XD用点数換算表!$B$5,IF(L221="準優勝",現行XD用点数換算表!$C$5,IF(L221="ベスト4",現行XD用点数換算表!$D$5,IF(L221="ベスト8",現行XD用点数換算表!$E$5,IF(L221="ベスト16",現行XD用点数換算表!$F$5,IF(L221="ベスト32",現行XD用点数換算表!$G$5,"")))))))</f>
        <v>0</v>
      </c>
      <c r="N221" s="12"/>
      <c r="O221" s="8">
        <f>IF(N221="",0,IF(N221="優勝",現行XD用点数換算表!$B$6,IF(N221="準優勝",現行XD用点数換算表!$C$6,IF(N221="ベスト4",現行XD用点数換算表!$D$6,IF(N221="ベスト8",現行XD用点数換算表!$E$6,IF(N221="ベスト16",現行XD用点数換算表!$F$6,IF(N221="ベスト32",現行XD用点数換算表!$G$6,"")))))))</f>
        <v>0</v>
      </c>
      <c r="P221" s="12"/>
      <c r="Q221" s="8">
        <f>IF(P221="",0,IF(P221="優勝",現行XD用点数換算表!$B$7,IF(P221="準優勝",現行XD用点数換算表!$C$7,IF(P221="ベスト4",現行XD用点数換算表!$D$7,IF(P221="ベスト8",現行XD用点数換算表!$E$7,現行XD用点数換算表!$F$7)))))</f>
        <v>0</v>
      </c>
      <c r="R221" s="12"/>
      <c r="S221" s="8">
        <f>IF(R221="",0,IF(R221="優勝",現行XD用点数換算表!$B$8,IF(R221="準優勝",現行XD用点数換算表!$C$8,IF(R221="ベスト4",現行XD用点数換算表!$D$8,IF(R221="ベスト8",現行XD用点数換算表!$E$8,現行XD用点数換算表!$F$8)))))</f>
        <v>0</v>
      </c>
      <c r="T221" s="12"/>
      <c r="U221" s="14">
        <f>IF(T221="",0,IF(T221="優勝",現行XD用点数換算表!$B$13,IF(T221="準優勝",現行XD用点数換算表!$C$13,IF(T221="ベスト4",現行XD用点数換算表!$D$13,現行XD用点数換算表!$E$13))))</f>
        <v>0</v>
      </c>
      <c r="V221" s="12"/>
      <c r="W221" s="8">
        <f>IF(V221="",0,IF(V221="優勝",現行XD用点数換算表!$B$14,IF(V221="準優勝",現行XD用点数換算表!$C$14,IF(V221="ベスト4",現行XD用点数換算表!$D$14,現行XD用点数換算表!$E$14))))</f>
        <v>0</v>
      </c>
      <c r="X221" s="12"/>
      <c r="Y221" s="8">
        <f>IF(X221="",0,IF(X221="優勝",[5]現行XD用点数換算表!$B$15,IF(X221="準優勝",[5]現行XD用点数換算表!$C$15,IF(X221="ベスト4",[5]現行XD用点数換算表!$D$15,IF(X221="ベスト8",[5]現行XD用点数換算表!$E$15,IF(X221="ベスト16",[5]現行XD用点数換算表!$F$15,IF(X221="ベスト32",[5]現行XD用点数換算表!$G$15,"")))))))</f>
        <v>0</v>
      </c>
      <c r="Z221" s="12"/>
      <c r="AA221" s="8">
        <f>IF(Z221="",0,IF(Z221="優勝",現行XD用点数換算表!$B$16,IF(Z221="準優勝",現行XD用点数換算表!$C$16,IF(Z221="ベスト4",現行XD用点数換算表!$D$16,IF(Z221="ベスト8",現行XD用点数換算表!$E$16,IF(Z221="ベスト16",現行XD用点数換算表!$F$16,IF(Z221="ベスト32",現行XD用点数換算表!$G$16,"")))))))</f>
        <v>0</v>
      </c>
      <c r="AB221" s="12"/>
      <c r="AC221" s="8">
        <f>IF(AB221="",0,IF(AB221="優勝",現行XD用点数換算表!$B$17,IF(AB221="準優勝",現行XD用点数換算表!$C$17,IF(AB221="ベスト4",現行XD用点数換算表!$D$17,IF(AB221="ベスト8",現行XD用点数換算表!$E$17,IF(AB221="ベスト16",現行XD用点数換算表!$F$17,IF(AB221="ベスト32",現行XD用点数換算表!$G$17,"")))))))</f>
        <v>0</v>
      </c>
      <c r="AD221" s="12"/>
      <c r="AE221" s="8">
        <f>IF(AD221="",0,IF(AD221="優勝",現行XD用点数換算表!$B$18,IF(AD221="準優勝",現行XD用点数換算表!$C$18,IF(AD221="ベスト4",現行XD用点数換算表!$D$18,IF(AD221="ベスト8",現行XD用点数換算表!$E$18,現行XD用点数換算表!$F$18)))))</f>
        <v>0</v>
      </c>
      <c r="AF221" s="12"/>
      <c r="AG221" s="8">
        <f>IF(AF221="",0,IF(AF221="優勝",現行XD用点数換算表!$B$19,IF(AF221="準優勝",現行XD用点数換算表!$C$19,IF(AF221="ベスト4",現行XD用点数換算表!$D$19,IF(AF221="ベスト8",現行XD用点数換算表!$E$19,現行XD用点数換算表!$F$19)))))</f>
        <v>0</v>
      </c>
      <c r="AH221" s="8">
        <f t="shared" si="6"/>
        <v>0</v>
      </c>
    </row>
    <row r="222" spans="1:34" ht="15" customHeight="1" x14ac:dyDescent="0.55000000000000004">
      <c r="A222" s="12"/>
      <c r="B222" s="12"/>
      <c r="C222" s="12"/>
      <c r="D222" s="12"/>
      <c r="E222" s="12"/>
      <c r="F222" s="12"/>
      <c r="G222" s="13">
        <f>IF(F222="",0,IF(F222="優勝",現行XD用点数換算表!$B$2,IF(F222="準優勝",現行XD用点数換算表!$C$2,IF(F222="ベスト4",現行XD用点数換算表!$D$2,現行XD用点数換算表!$E$2))))</f>
        <v>0</v>
      </c>
      <c r="H222" s="12"/>
      <c r="I222" s="8">
        <f>IF(H222="",0,IF(H222="優勝",現行XD用点数換算表!$B$3,IF(H222="準優勝",現行XD用点数換算表!$C$3,IF(H222="ベスト4",現行XD用点数換算表!$D$3,現行XD用点数換算表!$E$3))))</f>
        <v>0</v>
      </c>
      <c r="J222" s="12"/>
      <c r="K222" s="8">
        <f>IF(J222="",0,IF(J222="優勝",[5]現行XD用点数換算表!$B$4,IF(J222="準優勝",[5]現行XD用点数換算表!$C$4,IF(J222="ベスト4",[5]現行XD用点数換算表!$D$4,IF(J222="ベスト8",[5]現行XD用点数換算表!$E$4,IF(J222="ベスト16",[5]現行XD用点数換算表!$F$4,IF(J222="ベスト32",[5]現行XD用点数換算表!$G$4,"")))))))</f>
        <v>0</v>
      </c>
      <c r="L222" s="12"/>
      <c r="M222" s="8">
        <f>IF(L222="",0,IF(L222="優勝",現行XD用点数換算表!$B$5,IF(L222="準優勝",現行XD用点数換算表!$C$5,IF(L222="ベスト4",現行XD用点数換算表!$D$5,IF(L222="ベスト8",現行XD用点数換算表!$E$5,IF(L222="ベスト16",現行XD用点数換算表!$F$5,IF(L222="ベスト32",現行XD用点数換算表!$G$5,"")))))))</f>
        <v>0</v>
      </c>
      <c r="N222" s="12"/>
      <c r="O222" s="8">
        <f>IF(N222="",0,IF(N222="優勝",現行XD用点数換算表!$B$6,IF(N222="準優勝",現行XD用点数換算表!$C$6,IF(N222="ベスト4",現行XD用点数換算表!$D$6,IF(N222="ベスト8",現行XD用点数換算表!$E$6,IF(N222="ベスト16",現行XD用点数換算表!$F$6,IF(N222="ベスト32",現行XD用点数換算表!$G$6,"")))))))</f>
        <v>0</v>
      </c>
      <c r="P222" s="12"/>
      <c r="Q222" s="8">
        <f>IF(P222="",0,IF(P222="優勝",現行XD用点数換算表!$B$7,IF(P222="準優勝",現行XD用点数換算表!$C$7,IF(P222="ベスト4",現行XD用点数換算表!$D$7,IF(P222="ベスト8",現行XD用点数換算表!$E$7,現行XD用点数換算表!$F$7)))))</f>
        <v>0</v>
      </c>
      <c r="R222" s="12"/>
      <c r="S222" s="8">
        <f>IF(R222="",0,IF(R222="優勝",現行XD用点数換算表!$B$8,IF(R222="準優勝",現行XD用点数換算表!$C$8,IF(R222="ベスト4",現行XD用点数換算表!$D$8,IF(R222="ベスト8",現行XD用点数換算表!$E$8,現行XD用点数換算表!$F$8)))))</f>
        <v>0</v>
      </c>
      <c r="T222" s="12"/>
      <c r="U222" s="14">
        <f>IF(T222="",0,IF(T222="優勝",現行XD用点数換算表!$B$13,IF(T222="準優勝",現行XD用点数換算表!$C$13,IF(T222="ベスト4",現行XD用点数換算表!$D$13,現行XD用点数換算表!$E$13))))</f>
        <v>0</v>
      </c>
      <c r="V222" s="12"/>
      <c r="W222" s="8">
        <f>IF(V222="",0,IF(V222="優勝",現行XD用点数換算表!$B$14,IF(V222="準優勝",現行XD用点数換算表!$C$14,IF(V222="ベスト4",現行XD用点数換算表!$D$14,現行XD用点数換算表!$E$14))))</f>
        <v>0</v>
      </c>
      <c r="X222" s="12"/>
      <c r="Y222" s="8">
        <f>IF(X222="",0,IF(X222="優勝",[5]現行XD用点数換算表!$B$15,IF(X222="準優勝",[5]現行XD用点数換算表!$C$15,IF(X222="ベスト4",[5]現行XD用点数換算表!$D$15,IF(X222="ベスト8",[5]現行XD用点数換算表!$E$15,IF(X222="ベスト16",[5]現行XD用点数換算表!$F$15,IF(X222="ベスト32",[5]現行XD用点数換算表!$G$15,"")))))))</f>
        <v>0</v>
      </c>
      <c r="Z222" s="12"/>
      <c r="AA222" s="8">
        <f>IF(Z222="",0,IF(Z222="優勝",現行XD用点数換算表!$B$16,IF(Z222="準優勝",現行XD用点数換算表!$C$16,IF(Z222="ベスト4",現行XD用点数換算表!$D$16,IF(Z222="ベスト8",現行XD用点数換算表!$E$16,IF(Z222="ベスト16",現行XD用点数換算表!$F$16,IF(Z222="ベスト32",現行XD用点数換算表!$G$16,"")))))))</f>
        <v>0</v>
      </c>
      <c r="AB222" s="12"/>
      <c r="AC222" s="8">
        <f>IF(AB222="",0,IF(AB222="優勝",現行XD用点数換算表!$B$17,IF(AB222="準優勝",現行XD用点数換算表!$C$17,IF(AB222="ベスト4",現行XD用点数換算表!$D$17,IF(AB222="ベスト8",現行XD用点数換算表!$E$17,IF(AB222="ベスト16",現行XD用点数換算表!$F$17,IF(AB222="ベスト32",現行XD用点数換算表!$G$17,"")))))))</f>
        <v>0</v>
      </c>
      <c r="AD222" s="12"/>
      <c r="AE222" s="8">
        <f>IF(AD222="",0,IF(AD222="優勝",現行XD用点数換算表!$B$18,IF(AD222="準優勝",現行XD用点数換算表!$C$18,IF(AD222="ベスト4",現行XD用点数換算表!$D$18,IF(AD222="ベスト8",現行XD用点数換算表!$E$18,現行XD用点数換算表!$F$18)))))</f>
        <v>0</v>
      </c>
      <c r="AF222" s="12"/>
      <c r="AG222" s="8">
        <f>IF(AF222="",0,IF(AF222="優勝",現行XD用点数換算表!$B$19,IF(AF222="準優勝",現行XD用点数換算表!$C$19,IF(AF222="ベスト4",現行XD用点数換算表!$D$19,IF(AF222="ベスト8",現行XD用点数換算表!$E$19,現行XD用点数換算表!$F$19)))))</f>
        <v>0</v>
      </c>
      <c r="AH222" s="8">
        <f t="shared" si="6"/>
        <v>0</v>
      </c>
    </row>
    <row r="223" spans="1:34" ht="15" customHeight="1" x14ac:dyDescent="0.55000000000000004">
      <c r="A223" s="12"/>
      <c r="B223" s="12"/>
      <c r="C223" s="12"/>
      <c r="D223" s="12"/>
      <c r="E223" s="12"/>
      <c r="F223" s="12"/>
      <c r="G223" s="13">
        <f>IF(F223="",0,IF(F223="優勝",現行XD用点数換算表!$B$2,IF(F223="準優勝",現行XD用点数換算表!$C$2,IF(F223="ベスト4",現行XD用点数換算表!$D$2,現行XD用点数換算表!$E$2))))</f>
        <v>0</v>
      </c>
      <c r="H223" s="12"/>
      <c r="I223" s="8">
        <f>IF(H223="",0,IF(H223="優勝",現行XD用点数換算表!$B$3,IF(H223="準優勝",現行XD用点数換算表!$C$3,IF(H223="ベスト4",現行XD用点数換算表!$D$3,現行XD用点数換算表!$E$3))))</f>
        <v>0</v>
      </c>
      <c r="J223" s="12"/>
      <c r="K223" s="8">
        <f>IF(J223="",0,IF(J223="優勝",[5]現行XD用点数換算表!$B$4,IF(J223="準優勝",[5]現行XD用点数換算表!$C$4,IF(J223="ベスト4",[5]現行XD用点数換算表!$D$4,IF(J223="ベスト8",[5]現行XD用点数換算表!$E$4,IF(J223="ベスト16",[5]現行XD用点数換算表!$F$4,IF(J223="ベスト32",[5]現行XD用点数換算表!$G$4,"")))))))</f>
        <v>0</v>
      </c>
      <c r="L223" s="12"/>
      <c r="M223" s="8">
        <f>IF(L223="",0,IF(L223="優勝",現行XD用点数換算表!$B$5,IF(L223="準優勝",現行XD用点数換算表!$C$5,IF(L223="ベスト4",現行XD用点数換算表!$D$5,IF(L223="ベスト8",現行XD用点数換算表!$E$5,IF(L223="ベスト16",現行XD用点数換算表!$F$5,IF(L223="ベスト32",現行XD用点数換算表!$G$5,"")))))))</f>
        <v>0</v>
      </c>
      <c r="N223" s="12"/>
      <c r="O223" s="8">
        <f>IF(N223="",0,IF(N223="優勝",現行XD用点数換算表!$B$6,IF(N223="準優勝",現行XD用点数換算表!$C$6,IF(N223="ベスト4",現行XD用点数換算表!$D$6,IF(N223="ベスト8",現行XD用点数換算表!$E$6,IF(N223="ベスト16",現行XD用点数換算表!$F$6,IF(N223="ベスト32",現行XD用点数換算表!$G$6,"")))))))</f>
        <v>0</v>
      </c>
      <c r="P223" s="12"/>
      <c r="Q223" s="8">
        <f>IF(P223="",0,IF(P223="優勝",現行XD用点数換算表!$B$7,IF(P223="準優勝",現行XD用点数換算表!$C$7,IF(P223="ベスト4",現行XD用点数換算表!$D$7,IF(P223="ベスト8",現行XD用点数換算表!$E$7,現行XD用点数換算表!$F$7)))))</f>
        <v>0</v>
      </c>
      <c r="R223" s="12"/>
      <c r="S223" s="8">
        <f>IF(R223="",0,IF(R223="優勝",現行XD用点数換算表!$B$8,IF(R223="準優勝",現行XD用点数換算表!$C$8,IF(R223="ベスト4",現行XD用点数換算表!$D$8,IF(R223="ベスト8",現行XD用点数換算表!$E$8,現行XD用点数換算表!$F$8)))))</f>
        <v>0</v>
      </c>
      <c r="T223" s="12"/>
      <c r="U223" s="14">
        <f>IF(T223="",0,IF(T223="優勝",現行XD用点数換算表!$B$13,IF(T223="準優勝",現行XD用点数換算表!$C$13,IF(T223="ベスト4",現行XD用点数換算表!$D$13,現行XD用点数換算表!$E$13))))</f>
        <v>0</v>
      </c>
      <c r="V223" s="12"/>
      <c r="W223" s="8">
        <f>IF(V223="",0,IF(V223="優勝",現行XD用点数換算表!$B$14,IF(V223="準優勝",現行XD用点数換算表!$C$14,IF(V223="ベスト4",現行XD用点数換算表!$D$14,現行XD用点数換算表!$E$14))))</f>
        <v>0</v>
      </c>
      <c r="X223" s="12"/>
      <c r="Y223" s="8">
        <f>IF(X223="",0,IF(X223="優勝",[5]現行XD用点数換算表!$B$15,IF(X223="準優勝",[5]現行XD用点数換算表!$C$15,IF(X223="ベスト4",[5]現行XD用点数換算表!$D$15,IF(X223="ベスト8",[5]現行XD用点数換算表!$E$15,IF(X223="ベスト16",[5]現行XD用点数換算表!$F$15,IF(X223="ベスト32",[5]現行XD用点数換算表!$G$15,"")))))))</f>
        <v>0</v>
      </c>
      <c r="Z223" s="12"/>
      <c r="AA223" s="8">
        <f>IF(Z223="",0,IF(Z223="優勝",現行XD用点数換算表!$B$16,IF(Z223="準優勝",現行XD用点数換算表!$C$16,IF(Z223="ベスト4",現行XD用点数換算表!$D$16,IF(Z223="ベスト8",現行XD用点数換算表!$E$16,IF(Z223="ベスト16",現行XD用点数換算表!$F$16,IF(Z223="ベスト32",現行XD用点数換算表!$G$16,"")))))))</f>
        <v>0</v>
      </c>
      <c r="AB223" s="12"/>
      <c r="AC223" s="8">
        <f>IF(AB223="",0,IF(AB223="優勝",現行XD用点数換算表!$B$17,IF(AB223="準優勝",現行XD用点数換算表!$C$17,IF(AB223="ベスト4",現行XD用点数換算表!$D$17,IF(AB223="ベスト8",現行XD用点数換算表!$E$17,IF(AB223="ベスト16",現行XD用点数換算表!$F$17,IF(AB223="ベスト32",現行XD用点数換算表!$G$17,"")))))))</f>
        <v>0</v>
      </c>
      <c r="AD223" s="12"/>
      <c r="AE223" s="8">
        <f>IF(AD223="",0,IF(AD223="優勝",現行XD用点数換算表!$B$18,IF(AD223="準優勝",現行XD用点数換算表!$C$18,IF(AD223="ベスト4",現行XD用点数換算表!$D$18,IF(AD223="ベスト8",現行XD用点数換算表!$E$18,現行XD用点数換算表!$F$18)))))</f>
        <v>0</v>
      </c>
      <c r="AF223" s="12"/>
      <c r="AG223" s="8">
        <f>IF(AF223="",0,IF(AF223="優勝",現行XD用点数換算表!$B$19,IF(AF223="準優勝",現行XD用点数換算表!$C$19,IF(AF223="ベスト4",現行XD用点数換算表!$D$19,IF(AF223="ベスト8",現行XD用点数換算表!$E$19,現行XD用点数換算表!$F$19)))))</f>
        <v>0</v>
      </c>
      <c r="AH223" s="8">
        <f t="shared" si="6"/>
        <v>0</v>
      </c>
    </row>
    <row r="224" spans="1:34" ht="15" customHeight="1" x14ac:dyDescent="0.55000000000000004">
      <c r="A224" s="12"/>
      <c r="B224" s="12"/>
      <c r="C224" s="12"/>
      <c r="D224" s="12"/>
      <c r="E224" s="12"/>
      <c r="F224" s="12"/>
      <c r="G224" s="13">
        <f>IF(F224="",0,IF(F224="優勝",現行XD用点数換算表!$B$2,IF(F224="準優勝",現行XD用点数換算表!$C$2,IF(F224="ベスト4",現行XD用点数換算表!$D$2,現行XD用点数換算表!$E$2))))</f>
        <v>0</v>
      </c>
      <c r="H224" s="12"/>
      <c r="I224" s="8">
        <f>IF(H224="",0,IF(H224="優勝",現行XD用点数換算表!$B$3,IF(H224="準優勝",現行XD用点数換算表!$C$3,IF(H224="ベスト4",現行XD用点数換算表!$D$3,現行XD用点数換算表!$E$3))))</f>
        <v>0</v>
      </c>
      <c r="J224" s="12"/>
      <c r="K224" s="8">
        <f>IF(J224="",0,IF(J224="優勝",[5]現行XD用点数換算表!$B$4,IF(J224="準優勝",[5]現行XD用点数換算表!$C$4,IF(J224="ベスト4",[5]現行XD用点数換算表!$D$4,IF(J224="ベスト8",[5]現行XD用点数換算表!$E$4,IF(J224="ベスト16",[5]現行XD用点数換算表!$F$4,IF(J224="ベスト32",[5]現行XD用点数換算表!$G$4,"")))))))</f>
        <v>0</v>
      </c>
      <c r="L224" s="12"/>
      <c r="M224" s="8">
        <f>IF(L224="",0,IF(L224="優勝",現行XD用点数換算表!$B$5,IF(L224="準優勝",現行XD用点数換算表!$C$5,IF(L224="ベスト4",現行XD用点数換算表!$D$5,IF(L224="ベスト8",現行XD用点数換算表!$E$5,IF(L224="ベスト16",現行XD用点数換算表!$F$5,IF(L224="ベスト32",現行XD用点数換算表!$G$5,"")))))))</f>
        <v>0</v>
      </c>
      <c r="N224" s="12"/>
      <c r="O224" s="8">
        <f>IF(N224="",0,IF(N224="優勝",現行XD用点数換算表!$B$6,IF(N224="準優勝",現行XD用点数換算表!$C$6,IF(N224="ベスト4",現行XD用点数換算表!$D$6,IF(N224="ベスト8",現行XD用点数換算表!$E$6,IF(N224="ベスト16",現行XD用点数換算表!$F$6,IF(N224="ベスト32",現行XD用点数換算表!$G$6,"")))))))</f>
        <v>0</v>
      </c>
      <c r="P224" s="12"/>
      <c r="Q224" s="8">
        <f>IF(P224="",0,IF(P224="優勝",現行XD用点数換算表!$B$7,IF(P224="準優勝",現行XD用点数換算表!$C$7,IF(P224="ベスト4",現行XD用点数換算表!$D$7,IF(P224="ベスト8",現行XD用点数換算表!$E$7,現行XD用点数換算表!$F$7)))))</f>
        <v>0</v>
      </c>
      <c r="R224" s="12"/>
      <c r="S224" s="8">
        <f>IF(R224="",0,IF(R224="優勝",現行XD用点数換算表!$B$8,IF(R224="準優勝",現行XD用点数換算表!$C$8,IF(R224="ベスト4",現行XD用点数換算表!$D$8,IF(R224="ベスト8",現行XD用点数換算表!$E$8,現行XD用点数換算表!$F$8)))))</f>
        <v>0</v>
      </c>
      <c r="T224" s="12"/>
      <c r="U224" s="14">
        <f>IF(T224="",0,IF(T224="優勝",現行XD用点数換算表!$B$13,IF(T224="準優勝",現行XD用点数換算表!$C$13,IF(T224="ベスト4",現行XD用点数換算表!$D$13,現行XD用点数換算表!$E$13))))</f>
        <v>0</v>
      </c>
      <c r="V224" s="12"/>
      <c r="W224" s="8">
        <f>IF(V224="",0,IF(V224="優勝",現行XD用点数換算表!$B$14,IF(V224="準優勝",現行XD用点数換算表!$C$14,IF(V224="ベスト4",現行XD用点数換算表!$D$14,現行XD用点数換算表!$E$14))))</f>
        <v>0</v>
      </c>
      <c r="X224" s="12"/>
      <c r="Y224" s="8">
        <f>IF(X224="",0,IF(X224="優勝",[5]現行XD用点数換算表!$B$15,IF(X224="準優勝",[5]現行XD用点数換算表!$C$15,IF(X224="ベスト4",[5]現行XD用点数換算表!$D$15,IF(X224="ベスト8",[5]現行XD用点数換算表!$E$15,IF(X224="ベスト16",[5]現行XD用点数換算表!$F$15,IF(X224="ベスト32",[5]現行XD用点数換算表!$G$15,"")))))))</f>
        <v>0</v>
      </c>
      <c r="Z224" s="12"/>
      <c r="AA224" s="8">
        <f>IF(Z224="",0,IF(Z224="優勝",現行XD用点数換算表!$B$16,IF(Z224="準優勝",現行XD用点数換算表!$C$16,IF(Z224="ベスト4",現行XD用点数換算表!$D$16,IF(Z224="ベスト8",現行XD用点数換算表!$E$16,IF(Z224="ベスト16",現行XD用点数換算表!$F$16,IF(Z224="ベスト32",現行XD用点数換算表!$G$16,"")))))))</f>
        <v>0</v>
      </c>
      <c r="AB224" s="12"/>
      <c r="AC224" s="8">
        <f>IF(AB224="",0,IF(AB224="優勝",現行XD用点数換算表!$B$17,IF(AB224="準優勝",現行XD用点数換算表!$C$17,IF(AB224="ベスト4",現行XD用点数換算表!$D$17,IF(AB224="ベスト8",現行XD用点数換算表!$E$17,IF(AB224="ベスト16",現行XD用点数換算表!$F$17,IF(AB224="ベスト32",現行XD用点数換算表!$G$17,"")))))))</f>
        <v>0</v>
      </c>
      <c r="AD224" s="12"/>
      <c r="AE224" s="8">
        <f>IF(AD224="",0,IF(AD224="優勝",現行XD用点数換算表!$B$18,IF(AD224="準優勝",現行XD用点数換算表!$C$18,IF(AD224="ベスト4",現行XD用点数換算表!$D$18,IF(AD224="ベスト8",現行XD用点数換算表!$E$18,現行XD用点数換算表!$F$18)))))</f>
        <v>0</v>
      </c>
      <c r="AF224" s="12"/>
      <c r="AG224" s="8">
        <f>IF(AF224="",0,IF(AF224="優勝",現行XD用点数換算表!$B$19,IF(AF224="準優勝",現行XD用点数換算表!$C$19,IF(AF224="ベスト4",現行XD用点数換算表!$D$19,IF(AF224="ベスト8",現行XD用点数換算表!$E$19,現行XD用点数換算表!$F$19)))))</f>
        <v>0</v>
      </c>
      <c r="AH224" s="8">
        <f t="shared" si="6"/>
        <v>0</v>
      </c>
    </row>
    <row r="225" spans="1:34" ht="15" customHeight="1" x14ac:dyDescent="0.55000000000000004">
      <c r="A225" s="12"/>
      <c r="B225" s="12"/>
      <c r="C225" s="12"/>
      <c r="D225" s="12"/>
      <c r="E225" s="12"/>
      <c r="F225" s="12"/>
      <c r="G225" s="13">
        <f>IF(F225="",0,IF(F225="優勝",現行XD用点数換算表!$B$2,IF(F225="準優勝",現行XD用点数換算表!$C$2,IF(F225="ベスト4",現行XD用点数換算表!$D$2,現行XD用点数換算表!$E$2))))</f>
        <v>0</v>
      </c>
      <c r="H225" s="12"/>
      <c r="I225" s="8">
        <f>IF(H225="",0,IF(H225="優勝",現行XD用点数換算表!$B$3,IF(H225="準優勝",現行XD用点数換算表!$C$3,IF(H225="ベスト4",現行XD用点数換算表!$D$3,現行XD用点数換算表!$E$3))))</f>
        <v>0</v>
      </c>
      <c r="J225" s="12"/>
      <c r="K225" s="8">
        <f>IF(J225="",0,IF(J225="優勝",[5]現行XD用点数換算表!$B$4,IF(J225="準優勝",[5]現行XD用点数換算表!$C$4,IF(J225="ベスト4",[5]現行XD用点数換算表!$D$4,IF(J225="ベスト8",[5]現行XD用点数換算表!$E$4,IF(J225="ベスト16",[5]現行XD用点数換算表!$F$4,IF(J225="ベスト32",[5]現行XD用点数換算表!$G$4,"")))))))</f>
        <v>0</v>
      </c>
      <c r="L225" s="12"/>
      <c r="M225" s="8">
        <f>IF(L225="",0,IF(L225="優勝",現行XD用点数換算表!$B$5,IF(L225="準優勝",現行XD用点数換算表!$C$5,IF(L225="ベスト4",現行XD用点数換算表!$D$5,IF(L225="ベスト8",現行XD用点数換算表!$E$5,IF(L225="ベスト16",現行XD用点数換算表!$F$5,IF(L225="ベスト32",現行XD用点数換算表!$G$5,"")))))))</f>
        <v>0</v>
      </c>
      <c r="N225" s="12"/>
      <c r="O225" s="8">
        <f>IF(N225="",0,IF(N225="優勝",現行XD用点数換算表!$B$6,IF(N225="準優勝",現行XD用点数換算表!$C$6,IF(N225="ベスト4",現行XD用点数換算表!$D$6,IF(N225="ベスト8",現行XD用点数換算表!$E$6,IF(N225="ベスト16",現行XD用点数換算表!$F$6,IF(N225="ベスト32",現行XD用点数換算表!$G$6,"")))))))</f>
        <v>0</v>
      </c>
      <c r="P225" s="12"/>
      <c r="Q225" s="8">
        <f>IF(P225="",0,IF(P225="優勝",現行XD用点数換算表!$B$7,IF(P225="準優勝",現行XD用点数換算表!$C$7,IF(P225="ベスト4",現行XD用点数換算表!$D$7,IF(P225="ベスト8",現行XD用点数換算表!$E$7,現行XD用点数換算表!$F$7)))))</f>
        <v>0</v>
      </c>
      <c r="R225" s="12"/>
      <c r="S225" s="8">
        <f>IF(R225="",0,IF(R225="優勝",現行XD用点数換算表!$B$8,IF(R225="準優勝",現行XD用点数換算表!$C$8,IF(R225="ベスト4",現行XD用点数換算表!$D$8,IF(R225="ベスト8",現行XD用点数換算表!$E$8,現行XD用点数換算表!$F$8)))))</f>
        <v>0</v>
      </c>
      <c r="T225" s="12"/>
      <c r="U225" s="14">
        <f>IF(T225="",0,IF(T225="優勝",現行XD用点数換算表!$B$13,IF(T225="準優勝",現行XD用点数換算表!$C$13,IF(T225="ベスト4",現行XD用点数換算表!$D$13,現行XD用点数換算表!$E$13))))</f>
        <v>0</v>
      </c>
      <c r="V225" s="12"/>
      <c r="W225" s="8">
        <f>IF(V225="",0,IF(V225="優勝",現行XD用点数換算表!$B$14,IF(V225="準優勝",現行XD用点数換算表!$C$14,IF(V225="ベスト4",現行XD用点数換算表!$D$14,現行XD用点数換算表!$E$14))))</f>
        <v>0</v>
      </c>
      <c r="X225" s="12"/>
      <c r="Y225" s="8">
        <f>IF(X225="",0,IF(X225="優勝",[5]現行XD用点数換算表!$B$15,IF(X225="準優勝",[5]現行XD用点数換算表!$C$15,IF(X225="ベスト4",[5]現行XD用点数換算表!$D$15,IF(X225="ベスト8",[5]現行XD用点数換算表!$E$15,IF(X225="ベスト16",[5]現行XD用点数換算表!$F$15,IF(X225="ベスト32",[5]現行XD用点数換算表!$G$15,"")))))))</f>
        <v>0</v>
      </c>
      <c r="Z225" s="12"/>
      <c r="AA225" s="8">
        <f>IF(Z225="",0,IF(Z225="優勝",現行XD用点数換算表!$B$16,IF(Z225="準優勝",現行XD用点数換算表!$C$16,IF(Z225="ベスト4",現行XD用点数換算表!$D$16,IF(Z225="ベスト8",現行XD用点数換算表!$E$16,IF(Z225="ベスト16",現行XD用点数換算表!$F$16,IF(Z225="ベスト32",現行XD用点数換算表!$G$16,"")))))))</f>
        <v>0</v>
      </c>
      <c r="AB225" s="12"/>
      <c r="AC225" s="8">
        <f>IF(AB225="",0,IF(AB225="優勝",現行XD用点数換算表!$B$17,IF(AB225="準優勝",現行XD用点数換算表!$C$17,IF(AB225="ベスト4",現行XD用点数換算表!$D$17,IF(AB225="ベスト8",現行XD用点数換算表!$E$17,IF(AB225="ベスト16",現行XD用点数換算表!$F$17,IF(AB225="ベスト32",現行XD用点数換算表!$G$17,"")))))))</f>
        <v>0</v>
      </c>
      <c r="AD225" s="12"/>
      <c r="AE225" s="8">
        <f>IF(AD225="",0,IF(AD225="優勝",現行XD用点数換算表!$B$18,IF(AD225="準優勝",現行XD用点数換算表!$C$18,IF(AD225="ベスト4",現行XD用点数換算表!$D$18,IF(AD225="ベスト8",現行XD用点数換算表!$E$18,現行XD用点数換算表!$F$18)))))</f>
        <v>0</v>
      </c>
      <c r="AF225" s="12"/>
      <c r="AG225" s="8">
        <f>IF(AF225="",0,IF(AF225="優勝",現行XD用点数換算表!$B$19,IF(AF225="準優勝",現行XD用点数換算表!$C$19,IF(AF225="ベスト4",現行XD用点数換算表!$D$19,IF(AF225="ベスト8",現行XD用点数換算表!$E$19,現行XD用点数換算表!$F$19)))))</f>
        <v>0</v>
      </c>
      <c r="AH225" s="8">
        <f t="shared" si="6"/>
        <v>0</v>
      </c>
    </row>
    <row r="226" spans="1:34" ht="15" customHeight="1" x14ac:dyDescent="0.55000000000000004">
      <c r="A226" s="12"/>
      <c r="B226" s="12"/>
      <c r="C226" s="12"/>
      <c r="D226" s="12"/>
      <c r="E226" s="12"/>
      <c r="F226" s="12"/>
      <c r="G226" s="13">
        <f>IF(F226="",0,IF(F226="優勝",現行XD用点数換算表!$B$2,IF(F226="準優勝",現行XD用点数換算表!$C$2,IF(F226="ベスト4",現行XD用点数換算表!$D$2,現行XD用点数換算表!$E$2))))</f>
        <v>0</v>
      </c>
      <c r="H226" s="12"/>
      <c r="I226" s="8">
        <f>IF(H226="",0,IF(H226="優勝",現行XD用点数換算表!$B$3,IF(H226="準優勝",現行XD用点数換算表!$C$3,IF(H226="ベスト4",現行XD用点数換算表!$D$3,現行XD用点数換算表!$E$3))))</f>
        <v>0</v>
      </c>
      <c r="J226" s="12"/>
      <c r="K226" s="8">
        <f>IF(J226="",0,IF(J226="優勝",[5]現行XD用点数換算表!$B$4,IF(J226="準優勝",[5]現行XD用点数換算表!$C$4,IF(J226="ベスト4",[5]現行XD用点数換算表!$D$4,IF(J226="ベスト8",[5]現行XD用点数換算表!$E$4,IF(J226="ベスト16",[5]現行XD用点数換算表!$F$4,IF(J226="ベスト32",[5]現行XD用点数換算表!$G$4,"")))))))</f>
        <v>0</v>
      </c>
      <c r="L226" s="12"/>
      <c r="M226" s="8">
        <f>IF(L226="",0,IF(L226="優勝",現行XD用点数換算表!$B$5,IF(L226="準優勝",現行XD用点数換算表!$C$5,IF(L226="ベスト4",現行XD用点数換算表!$D$5,IF(L226="ベスト8",現行XD用点数換算表!$E$5,IF(L226="ベスト16",現行XD用点数換算表!$F$5,IF(L226="ベスト32",現行XD用点数換算表!$G$5,"")))))))</f>
        <v>0</v>
      </c>
      <c r="N226" s="12"/>
      <c r="O226" s="8">
        <f>IF(N226="",0,IF(N226="優勝",現行XD用点数換算表!$B$6,IF(N226="準優勝",現行XD用点数換算表!$C$6,IF(N226="ベスト4",現行XD用点数換算表!$D$6,IF(N226="ベスト8",現行XD用点数換算表!$E$6,IF(N226="ベスト16",現行XD用点数換算表!$F$6,IF(N226="ベスト32",現行XD用点数換算表!$G$6,"")))))))</f>
        <v>0</v>
      </c>
      <c r="P226" s="12"/>
      <c r="Q226" s="8">
        <f>IF(P226="",0,IF(P226="優勝",現行XD用点数換算表!$B$7,IF(P226="準優勝",現行XD用点数換算表!$C$7,IF(P226="ベスト4",現行XD用点数換算表!$D$7,IF(P226="ベスト8",現行XD用点数換算表!$E$7,現行XD用点数換算表!$F$7)))))</f>
        <v>0</v>
      </c>
      <c r="R226" s="12"/>
      <c r="S226" s="8">
        <f>IF(R226="",0,IF(R226="優勝",現行XD用点数換算表!$B$8,IF(R226="準優勝",現行XD用点数換算表!$C$8,IF(R226="ベスト4",現行XD用点数換算表!$D$8,IF(R226="ベスト8",現行XD用点数換算表!$E$8,現行XD用点数換算表!$F$8)))))</f>
        <v>0</v>
      </c>
      <c r="T226" s="12"/>
      <c r="U226" s="14">
        <f>IF(T226="",0,IF(T226="優勝",現行XD用点数換算表!$B$13,IF(T226="準優勝",現行XD用点数換算表!$C$13,IF(T226="ベスト4",現行XD用点数換算表!$D$13,現行XD用点数換算表!$E$13))))</f>
        <v>0</v>
      </c>
      <c r="V226" s="12"/>
      <c r="W226" s="8">
        <f>IF(V226="",0,IF(V226="優勝",現行XD用点数換算表!$B$14,IF(V226="準優勝",現行XD用点数換算表!$C$14,IF(V226="ベスト4",現行XD用点数換算表!$D$14,現行XD用点数換算表!$E$14))))</f>
        <v>0</v>
      </c>
      <c r="X226" s="12"/>
      <c r="Y226" s="8">
        <f>IF(X226="",0,IF(X226="優勝",[5]現行XD用点数換算表!$B$15,IF(X226="準優勝",[5]現行XD用点数換算表!$C$15,IF(X226="ベスト4",[5]現行XD用点数換算表!$D$15,IF(X226="ベスト8",[5]現行XD用点数換算表!$E$15,IF(X226="ベスト16",[5]現行XD用点数換算表!$F$15,IF(X226="ベスト32",[5]現行XD用点数換算表!$G$15,"")))))))</f>
        <v>0</v>
      </c>
      <c r="Z226" s="12"/>
      <c r="AA226" s="8">
        <f>IF(Z226="",0,IF(Z226="優勝",現行XD用点数換算表!$B$16,IF(Z226="準優勝",現行XD用点数換算表!$C$16,IF(Z226="ベスト4",現行XD用点数換算表!$D$16,IF(Z226="ベスト8",現行XD用点数換算表!$E$16,IF(Z226="ベスト16",現行XD用点数換算表!$F$16,IF(Z226="ベスト32",現行XD用点数換算表!$G$16,"")))))))</f>
        <v>0</v>
      </c>
      <c r="AB226" s="12"/>
      <c r="AC226" s="8">
        <f>IF(AB226="",0,IF(AB226="優勝",現行XD用点数換算表!$B$17,IF(AB226="準優勝",現行XD用点数換算表!$C$17,IF(AB226="ベスト4",現行XD用点数換算表!$D$17,IF(AB226="ベスト8",現行XD用点数換算表!$E$17,IF(AB226="ベスト16",現行XD用点数換算表!$F$17,IF(AB226="ベスト32",現行XD用点数換算表!$G$17,"")))))))</f>
        <v>0</v>
      </c>
      <c r="AD226" s="12"/>
      <c r="AE226" s="8">
        <f>IF(AD226="",0,IF(AD226="優勝",現行XD用点数換算表!$B$18,IF(AD226="準優勝",現行XD用点数換算表!$C$18,IF(AD226="ベスト4",現行XD用点数換算表!$D$18,IF(AD226="ベスト8",現行XD用点数換算表!$E$18,現行XD用点数換算表!$F$18)))))</f>
        <v>0</v>
      </c>
      <c r="AF226" s="12"/>
      <c r="AG226" s="8">
        <f>IF(AF226="",0,IF(AF226="優勝",現行XD用点数換算表!$B$19,IF(AF226="準優勝",現行XD用点数換算表!$C$19,IF(AF226="ベスト4",現行XD用点数換算表!$D$19,IF(AF226="ベスト8",現行XD用点数換算表!$E$19,現行XD用点数換算表!$F$19)))))</f>
        <v>0</v>
      </c>
      <c r="AH226" s="8">
        <f t="shared" si="6"/>
        <v>0</v>
      </c>
    </row>
    <row r="227" spans="1:34" ht="15" customHeight="1" x14ac:dyDescent="0.55000000000000004">
      <c r="A227" s="12"/>
      <c r="B227" s="12"/>
      <c r="C227" s="12"/>
      <c r="D227" s="12"/>
      <c r="E227" s="12"/>
      <c r="F227" s="12"/>
      <c r="G227" s="13">
        <f>IF(F227="",0,IF(F227="優勝",現行XD用点数換算表!$B$2,IF(F227="準優勝",現行XD用点数換算表!$C$2,IF(F227="ベスト4",現行XD用点数換算表!$D$2,現行XD用点数換算表!$E$2))))</f>
        <v>0</v>
      </c>
      <c r="H227" s="12"/>
      <c r="I227" s="8">
        <f>IF(H227="",0,IF(H227="優勝",現行XD用点数換算表!$B$3,IF(H227="準優勝",現行XD用点数換算表!$C$3,IF(H227="ベスト4",現行XD用点数換算表!$D$3,現行XD用点数換算表!$E$3))))</f>
        <v>0</v>
      </c>
      <c r="J227" s="12"/>
      <c r="K227" s="8">
        <f>IF(J227="",0,IF(J227="優勝",[5]現行XD用点数換算表!$B$4,IF(J227="準優勝",[5]現行XD用点数換算表!$C$4,IF(J227="ベスト4",[5]現行XD用点数換算表!$D$4,IF(J227="ベスト8",[5]現行XD用点数換算表!$E$4,IF(J227="ベスト16",[5]現行XD用点数換算表!$F$4,IF(J227="ベスト32",[5]現行XD用点数換算表!$G$4,"")))))))</f>
        <v>0</v>
      </c>
      <c r="L227" s="12"/>
      <c r="M227" s="8">
        <f>IF(L227="",0,IF(L227="優勝",現行XD用点数換算表!$B$5,IF(L227="準優勝",現行XD用点数換算表!$C$5,IF(L227="ベスト4",現行XD用点数換算表!$D$5,IF(L227="ベスト8",現行XD用点数換算表!$E$5,IF(L227="ベスト16",現行XD用点数換算表!$F$5,IF(L227="ベスト32",現行XD用点数換算表!$G$5,"")))))))</f>
        <v>0</v>
      </c>
      <c r="N227" s="12"/>
      <c r="O227" s="8">
        <f>IF(N227="",0,IF(N227="優勝",現行XD用点数換算表!$B$6,IF(N227="準優勝",現行XD用点数換算表!$C$6,IF(N227="ベスト4",現行XD用点数換算表!$D$6,IF(N227="ベスト8",現行XD用点数換算表!$E$6,IF(N227="ベスト16",現行XD用点数換算表!$F$6,IF(N227="ベスト32",現行XD用点数換算表!$G$6,"")))))))</f>
        <v>0</v>
      </c>
      <c r="P227" s="12"/>
      <c r="Q227" s="8">
        <f>IF(P227="",0,IF(P227="優勝",現行XD用点数換算表!$B$7,IF(P227="準優勝",現行XD用点数換算表!$C$7,IF(P227="ベスト4",現行XD用点数換算表!$D$7,IF(P227="ベスト8",現行XD用点数換算表!$E$7,現行XD用点数換算表!$F$7)))))</f>
        <v>0</v>
      </c>
      <c r="R227" s="12"/>
      <c r="S227" s="8">
        <f>IF(R227="",0,IF(R227="優勝",現行XD用点数換算表!$B$8,IF(R227="準優勝",現行XD用点数換算表!$C$8,IF(R227="ベスト4",現行XD用点数換算表!$D$8,IF(R227="ベスト8",現行XD用点数換算表!$E$8,現行XD用点数換算表!$F$8)))))</f>
        <v>0</v>
      </c>
      <c r="T227" s="12"/>
      <c r="U227" s="14">
        <f>IF(T227="",0,IF(T227="優勝",現行XD用点数換算表!$B$13,IF(T227="準優勝",現行XD用点数換算表!$C$13,IF(T227="ベスト4",現行XD用点数換算表!$D$13,現行XD用点数換算表!$E$13))))</f>
        <v>0</v>
      </c>
      <c r="V227" s="12"/>
      <c r="W227" s="8">
        <f>IF(V227="",0,IF(V227="優勝",現行XD用点数換算表!$B$14,IF(V227="準優勝",現行XD用点数換算表!$C$14,IF(V227="ベスト4",現行XD用点数換算表!$D$14,現行XD用点数換算表!$E$14))))</f>
        <v>0</v>
      </c>
      <c r="X227" s="12"/>
      <c r="Y227" s="8">
        <f>IF(X227="",0,IF(X227="優勝",[5]現行XD用点数換算表!$B$15,IF(X227="準優勝",[5]現行XD用点数換算表!$C$15,IF(X227="ベスト4",[5]現行XD用点数換算表!$D$15,IF(X227="ベスト8",[5]現行XD用点数換算表!$E$15,IF(X227="ベスト16",[5]現行XD用点数換算表!$F$15,IF(X227="ベスト32",[5]現行XD用点数換算表!$G$15,"")))))))</f>
        <v>0</v>
      </c>
      <c r="Z227" s="12"/>
      <c r="AA227" s="8">
        <f>IF(Z227="",0,IF(Z227="優勝",現行XD用点数換算表!$B$16,IF(Z227="準優勝",現行XD用点数換算表!$C$16,IF(Z227="ベスト4",現行XD用点数換算表!$D$16,IF(Z227="ベスト8",現行XD用点数換算表!$E$16,IF(Z227="ベスト16",現行XD用点数換算表!$F$16,IF(Z227="ベスト32",現行XD用点数換算表!$G$16,"")))))))</f>
        <v>0</v>
      </c>
      <c r="AB227" s="12"/>
      <c r="AC227" s="8">
        <f>IF(AB227="",0,IF(AB227="優勝",現行XD用点数換算表!$B$17,IF(AB227="準優勝",現行XD用点数換算表!$C$17,IF(AB227="ベスト4",現行XD用点数換算表!$D$17,IF(AB227="ベスト8",現行XD用点数換算表!$E$17,IF(AB227="ベスト16",現行XD用点数換算表!$F$17,IF(AB227="ベスト32",現行XD用点数換算表!$G$17,"")))))))</f>
        <v>0</v>
      </c>
      <c r="AD227" s="12"/>
      <c r="AE227" s="8">
        <f>IF(AD227="",0,IF(AD227="優勝",現行XD用点数換算表!$B$18,IF(AD227="準優勝",現行XD用点数換算表!$C$18,IF(AD227="ベスト4",現行XD用点数換算表!$D$18,IF(AD227="ベスト8",現行XD用点数換算表!$E$18,現行XD用点数換算表!$F$18)))))</f>
        <v>0</v>
      </c>
      <c r="AF227" s="12"/>
      <c r="AG227" s="8">
        <f>IF(AF227="",0,IF(AF227="優勝",現行XD用点数換算表!$B$19,IF(AF227="準優勝",現行XD用点数換算表!$C$19,IF(AF227="ベスト4",現行XD用点数換算表!$D$19,IF(AF227="ベスト8",現行XD用点数換算表!$E$19,現行XD用点数換算表!$F$19)))))</f>
        <v>0</v>
      </c>
      <c r="AH227" s="8">
        <f t="shared" si="6"/>
        <v>0</v>
      </c>
    </row>
    <row r="228" spans="1:34" ht="15" customHeight="1" x14ac:dyDescent="0.55000000000000004">
      <c r="A228" s="12"/>
      <c r="B228" s="12"/>
      <c r="C228" s="12"/>
      <c r="D228" s="12"/>
      <c r="E228" s="12"/>
      <c r="F228" s="12"/>
      <c r="G228" s="13">
        <f>IF(F228="",0,IF(F228="優勝",現行XD用点数換算表!$B$2,IF(F228="準優勝",現行XD用点数換算表!$C$2,IF(F228="ベスト4",現行XD用点数換算表!$D$2,現行XD用点数換算表!$E$2))))</f>
        <v>0</v>
      </c>
      <c r="H228" s="12"/>
      <c r="I228" s="8">
        <f>IF(H228="",0,IF(H228="優勝",現行XD用点数換算表!$B$3,IF(H228="準優勝",現行XD用点数換算表!$C$3,IF(H228="ベスト4",現行XD用点数換算表!$D$3,現行XD用点数換算表!$E$3))))</f>
        <v>0</v>
      </c>
      <c r="J228" s="12"/>
      <c r="K228" s="8">
        <f>IF(J228="",0,IF(J228="優勝",[5]現行XD用点数換算表!$B$4,IF(J228="準優勝",[5]現行XD用点数換算表!$C$4,IF(J228="ベスト4",[5]現行XD用点数換算表!$D$4,IF(J228="ベスト8",[5]現行XD用点数換算表!$E$4,IF(J228="ベスト16",[5]現行XD用点数換算表!$F$4,IF(J228="ベスト32",[5]現行XD用点数換算表!$G$4,"")))))))</f>
        <v>0</v>
      </c>
      <c r="L228" s="12"/>
      <c r="M228" s="8">
        <f>IF(L228="",0,IF(L228="優勝",現行XD用点数換算表!$B$5,IF(L228="準優勝",現行XD用点数換算表!$C$5,IF(L228="ベスト4",現行XD用点数換算表!$D$5,IF(L228="ベスト8",現行XD用点数換算表!$E$5,IF(L228="ベスト16",現行XD用点数換算表!$F$5,IF(L228="ベスト32",現行XD用点数換算表!$G$5,"")))))))</f>
        <v>0</v>
      </c>
      <c r="N228" s="12"/>
      <c r="O228" s="8">
        <f>IF(N228="",0,IF(N228="優勝",現行XD用点数換算表!$B$6,IF(N228="準優勝",現行XD用点数換算表!$C$6,IF(N228="ベスト4",現行XD用点数換算表!$D$6,IF(N228="ベスト8",現行XD用点数換算表!$E$6,IF(N228="ベスト16",現行XD用点数換算表!$F$6,IF(N228="ベスト32",現行XD用点数換算表!$G$6,"")))))))</f>
        <v>0</v>
      </c>
      <c r="P228" s="12"/>
      <c r="Q228" s="8">
        <f>IF(P228="",0,IF(P228="優勝",現行XD用点数換算表!$B$7,IF(P228="準優勝",現行XD用点数換算表!$C$7,IF(P228="ベスト4",現行XD用点数換算表!$D$7,IF(P228="ベスト8",現行XD用点数換算表!$E$7,現行XD用点数換算表!$F$7)))))</f>
        <v>0</v>
      </c>
      <c r="R228" s="12"/>
      <c r="S228" s="8">
        <f>IF(R228="",0,IF(R228="優勝",現行XD用点数換算表!$B$8,IF(R228="準優勝",現行XD用点数換算表!$C$8,IF(R228="ベスト4",現行XD用点数換算表!$D$8,IF(R228="ベスト8",現行XD用点数換算表!$E$8,現行XD用点数換算表!$F$8)))))</f>
        <v>0</v>
      </c>
      <c r="T228" s="12"/>
      <c r="U228" s="14">
        <f>IF(T228="",0,IF(T228="優勝",現行XD用点数換算表!$B$13,IF(T228="準優勝",現行XD用点数換算表!$C$13,IF(T228="ベスト4",現行XD用点数換算表!$D$13,現行XD用点数換算表!$E$13))))</f>
        <v>0</v>
      </c>
      <c r="V228" s="12"/>
      <c r="W228" s="8">
        <f>IF(V228="",0,IF(V228="優勝",現行XD用点数換算表!$B$14,IF(V228="準優勝",現行XD用点数換算表!$C$14,IF(V228="ベスト4",現行XD用点数換算表!$D$14,現行XD用点数換算表!$E$14))))</f>
        <v>0</v>
      </c>
      <c r="X228" s="12"/>
      <c r="Y228" s="8">
        <f>IF(X228="",0,IF(X228="優勝",[5]現行XD用点数換算表!$B$15,IF(X228="準優勝",[5]現行XD用点数換算表!$C$15,IF(X228="ベスト4",[5]現行XD用点数換算表!$D$15,IF(X228="ベスト8",[5]現行XD用点数換算表!$E$15,IF(X228="ベスト16",[5]現行XD用点数換算表!$F$15,IF(X228="ベスト32",[5]現行XD用点数換算表!$G$15,"")))))))</f>
        <v>0</v>
      </c>
      <c r="Z228" s="12"/>
      <c r="AA228" s="8">
        <f>IF(Z228="",0,IF(Z228="優勝",現行XD用点数換算表!$B$16,IF(Z228="準優勝",現行XD用点数換算表!$C$16,IF(Z228="ベスト4",現行XD用点数換算表!$D$16,IF(Z228="ベスト8",現行XD用点数換算表!$E$16,IF(Z228="ベスト16",現行XD用点数換算表!$F$16,IF(Z228="ベスト32",現行XD用点数換算表!$G$16,"")))))))</f>
        <v>0</v>
      </c>
      <c r="AB228" s="12"/>
      <c r="AC228" s="8">
        <f>IF(AB228="",0,IF(AB228="優勝",現行XD用点数換算表!$B$17,IF(AB228="準優勝",現行XD用点数換算表!$C$17,IF(AB228="ベスト4",現行XD用点数換算表!$D$17,IF(AB228="ベスト8",現行XD用点数換算表!$E$17,IF(AB228="ベスト16",現行XD用点数換算表!$F$17,IF(AB228="ベスト32",現行XD用点数換算表!$G$17,"")))))))</f>
        <v>0</v>
      </c>
      <c r="AD228" s="12"/>
      <c r="AE228" s="8">
        <f>IF(AD228="",0,IF(AD228="優勝",現行XD用点数換算表!$B$18,IF(AD228="準優勝",現行XD用点数換算表!$C$18,IF(AD228="ベスト4",現行XD用点数換算表!$D$18,IF(AD228="ベスト8",現行XD用点数換算表!$E$18,現行XD用点数換算表!$F$18)))))</f>
        <v>0</v>
      </c>
      <c r="AF228" s="12"/>
      <c r="AG228" s="8">
        <f>IF(AF228="",0,IF(AF228="優勝",現行XD用点数換算表!$B$19,IF(AF228="準優勝",現行XD用点数換算表!$C$19,IF(AF228="ベスト4",現行XD用点数換算表!$D$19,IF(AF228="ベスト8",現行XD用点数換算表!$E$19,現行XD用点数換算表!$F$19)))))</f>
        <v>0</v>
      </c>
      <c r="AH228" s="8">
        <f t="shared" si="6"/>
        <v>0</v>
      </c>
    </row>
  </sheetData>
  <sheetProtection selectLockedCells="1"/>
  <sortState xmlns:xlrd2="http://schemas.microsoft.com/office/spreadsheetml/2017/richdata2" ref="A4:AH92">
    <sortCondition descending="1" ref="AH4:AH92"/>
  </sortState>
  <mergeCells count="22">
    <mergeCell ref="AH1:AH3"/>
    <mergeCell ref="A1:A3"/>
    <mergeCell ref="B1:B3"/>
    <mergeCell ref="C1:C3"/>
    <mergeCell ref="D1:D3"/>
    <mergeCell ref="E1:E3"/>
    <mergeCell ref="F1:S1"/>
    <mergeCell ref="T1:AG1"/>
    <mergeCell ref="F2:G2"/>
    <mergeCell ref="H2:I2"/>
    <mergeCell ref="J2:K2"/>
    <mergeCell ref="L2:M2"/>
    <mergeCell ref="N2:O2"/>
    <mergeCell ref="P2:Q2"/>
    <mergeCell ref="R2:S2"/>
    <mergeCell ref="T2:U2"/>
    <mergeCell ref="AF2:AG2"/>
    <mergeCell ref="V2:W2"/>
    <mergeCell ref="X2:Y2"/>
    <mergeCell ref="Z2:AA2"/>
    <mergeCell ref="AB2:AC2"/>
    <mergeCell ref="AD2:AE2"/>
  </mergeCells>
  <phoneticPr fontId="3"/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現行XD用点数換算表!$B$1:$E$1</xm:f>
          </x14:formula1>
          <xm:sqref>F4:F228 T4:T228</xm:sqref>
        </x14:dataValidation>
        <x14:dataValidation type="list" allowBlank="1" showErrorMessage="1" xr:uid="{00000000-0002-0000-0300-000001000000}">
          <x14:formula1>
            <xm:f>現行XD用点数換算表!$B$1:$E$1</xm:f>
          </x14:formula1>
          <xm:sqref>H4:H228 V4:V228</xm:sqref>
        </x14:dataValidation>
        <x14:dataValidation type="list" allowBlank="1" showErrorMessage="1" xr:uid="{00000000-0002-0000-0300-000002000000}">
          <x14:formula1>
            <xm:f>現行XD用点数換算表!$B$1:$G$1</xm:f>
          </x14:formula1>
          <xm:sqref>J4:J228 L4:L228 N4:N228 X4:X228 Z4:Z19 Z21:Z228 AB4:AB228</xm:sqref>
        </x14:dataValidation>
        <x14:dataValidation type="list" allowBlank="1" showErrorMessage="1" xr:uid="{00000000-0002-0000-0300-000003000000}">
          <x14:formula1>
            <xm:f>現行XD用点数換算表!$B$1:$F$1</xm:f>
          </x14:formula1>
          <xm:sqref>P4:P228 R4:R228 AD4:AD228 AF4:AF228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0b47cf-d8aa-4896-bf26-8dafe790d9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F1A7E5237C3340A476C08DB81E65CE" ma:contentTypeVersion="17" ma:contentTypeDescription="新しいドキュメントを作成します。" ma:contentTypeScope="" ma:versionID="22d0f19863e49b4af7eb0877f62a0575">
  <xsd:schema xmlns:xsd="http://www.w3.org/2001/XMLSchema" xmlns:xs="http://www.w3.org/2001/XMLSchema" xmlns:p="http://schemas.microsoft.com/office/2006/metadata/properties" xmlns:ns3="340b47cf-d8aa-4896-bf26-8dafe790d9ae" xmlns:ns4="909b9fb1-c086-472d-bd74-0d659a32a5f6" targetNamespace="http://schemas.microsoft.com/office/2006/metadata/properties" ma:root="true" ma:fieldsID="9fc5b864c3fa0b948f3ea91433c575eb" ns3:_="" ns4:_="">
    <xsd:import namespace="340b47cf-d8aa-4896-bf26-8dafe790d9ae"/>
    <xsd:import namespace="909b9fb1-c086-472d-bd74-0d659a32a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b47cf-d8aa-4896-bf26-8dafe790d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b9fb1-c086-472d-bd74-0d659a32a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4DE422-9B83-40A0-A97F-6514B0E7E511}">
  <ds:schemaRefs/>
</ds:datastoreItem>
</file>

<file path=customXml/itemProps2.xml><?xml version="1.0" encoding="utf-8"?>
<ds:datastoreItem xmlns:ds="http://schemas.openxmlformats.org/officeDocument/2006/customXml" ds:itemID="{C909FE88-E13A-44A7-A5CA-C2A89DFB4E1C}">
  <ds:schemaRefs/>
</ds:datastoreItem>
</file>

<file path=customXml/itemProps3.xml><?xml version="1.0" encoding="utf-8"?>
<ds:datastoreItem xmlns:ds="http://schemas.openxmlformats.org/officeDocument/2006/customXml" ds:itemID="{7080C90D-E403-4B19-993C-984630BB5A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現行XD用点数換算表</vt:lpstr>
      <vt:lpstr>現行XD</vt:lpstr>
      <vt:lpstr>現行XD (男子)</vt:lpstr>
      <vt:lpstr>現行XD (女子)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Naoto Matsunaga</dc:creator>
  <cp:lastModifiedBy>大束　忠司</cp:lastModifiedBy>
  <cp:lastPrinted>2024-05-17T12:03:00Z</cp:lastPrinted>
  <dcterms:created xsi:type="dcterms:W3CDTF">2021-05-06T01:34:00Z</dcterms:created>
  <dcterms:modified xsi:type="dcterms:W3CDTF">2024-09-25T07:02:59Z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0x0101008FF1A7E5237C3340A476C08DB81E65CE</vt:lpwstr>
  </property>
  <property fmtid="{D5CDD505-2E9C-101B-9397-08002B2CF9AE}" pid="3" name="KSOProductBuildVer">
    <vt:lpwstr>1041-10.8.2.6709</vt:lpwstr>
  </property>
</Properties>
</file>